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195" windowHeight="6960" firstSheet="4" activeTab="6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total Mpios. 2017" sheetId="6" r:id="rId6"/>
    <sheet name="2018" sheetId="7" r:id="rId7"/>
    <sheet name="Total Mpios. 1er. T.  2018" sheetId="8" r:id="rId8"/>
    <sheet name="Mpios. 2do. T. 2018" sheetId="9" r:id="rId9"/>
    <sheet name="Mpios. 3er. T" sheetId="10" r:id="rId10"/>
    <sheet name="Total Mpios 2018" sheetId="11" r:id="rId11"/>
  </sheets>
  <definedNames>
    <definedName name="_xlnm._FilterDatabase" localSheetId="0" hidden="1">'2013'!$B$3:$X$31</definedName>
    <definedName name="_xlnm._FilterDatabase" localSheetId="1" hidden="1">'2014'!$A$3:$Y$49</definedName>
    <definedName name="_xlnm._FilterDatabase" localSheetId="2" hidden="1">'2015'!$A$3:$Y$58</definedName>
    <definedName name="_xlnm.Print_Titles" localSheetId="0">'2013'!$1:$3</definedName>
    <definedName name="_xlnm.Print_Titles" localSheetId="1">'2014'!$1:$3</definedName>
    <definedName name="_xlnm.Print_Titles" localSheetId="2">'2015'!$1:$3</definedName>
  </definedNames>
  <calcPr fullCalcOnLoad="1"/>
</workbook>
</file>

<file path=xl/comments1.xml><?xml version="1.0" encoding="utf-8"?>
<comments xmlns="http://schemas.openxmlformats.org/spreadsheetml/2006/main">
  <authors>
    <author>Rafael Torres Becerra</author>
  </authors>
  <commentList>
    <comment ref="N26" authorId="0">
      <text>
        <r>
          <rPr>
            <b/>
            <sz val="9"/>
            <rFont val="Tahoma"/>
            <family val="2"/>
          </rPr>
          <t>8 tubos de 6.4 m x 2"
20 tubos de 6.4 x 3"
39 tubos de 4" de varias medidas
total 351 m de columna</t>
        </r>
      </text>
    </comment>
    <comment ref="R28" authorId="0">
      <text>
        <r>
          <rPr>
            <b/>
            <sz val="9"/>
            <rFont val="Tahoma"/>
            <family val="2"/>
          </rPr>
          <t>MSQA4-53230
5 HP / 230 VOL</t>
        </r>
      </text>
    </comment>
    <comment ref="P28" authorId="0">
      <text>
        <r>
          <rPr>
            <b/>
            <sz val="9"/>
            <rFont val="Tahoma"/>
            <family val="2"/>
          </rPr>
          <t>40 S 50-15
40 GPM
CDT 807 PIES</t>
        </r>
      </text>
    </comment>
    <comment ref="N20" authorId="0">
      <text>
        <r>
          <rPr>
            <b/>
            <sz val="9"/>
            <rFont val="Tahoma"/>
            <family val="2"/>
          </rPr>
          <t>de 3" =&gt;   42.3 m
de 4" =&gt; 107.4 m</t>
        </r>
      </text>
    </comment>
    <comment ref="P20" authorId="0">
      <text>
        <r>
          <rPr>
            <b/>
            <sz val="9"/>
            <rFont val="Tahoma"/>
            <family val="2"/>
          </rPr>
          <t>14 impulsores</t>
        </r>
      </text>
    </comment>
    <comment ref="N21" authorId="0">
      <text>
        <r>
          <rPr>
            <b/>
            <sz val="9"/>
            <rFont val="Tahoma"/>
            <family val="2"/>
          </rPr>
          <t>de 3" =&gt;   42.3 m
de 4" =&gt; 107.4 m</t>
        </r>
      </text>
    </comment>
    <comment ref="P21" authorId="0">
      <text>
        <r>
          <rPr>
            <b/>
            <sz val="9"/>
            <rFont val="Tahoma"/>
            <family val="2"/>
          </rPr>
          <t>14 impulsores</t>
        </r>
      </text>
    </comment>
    <comment ref="M21" authorId="0">
      <text>
        <r>
          <rPr>
            <b/>
            <sz val="9"/>
            <rFont val="Tahoma"/>
            <family val="2"/>
          </rPr>
          <t>Rafael Torres Becerra:</t>
        </r>
        <r>
          <rPr>
            <sz val="9"/>
            <rFont val="Tahoma"/>
            <family val="2"/>
          </rPr>
          <t xml:space="preserve">
</t>
        </r>
      </text>
    </comment>
    <comment ref="I29" authorId="0">
      <text>
        <r>
          <rPr>
            <b/>
            <sz val="9"/>
            <rFont val="Tahoma"/>
            <family val="2"/>
          </rPr>
          <t>Al Tanque de la Tortuga le llegan 1.8 lps
Al Deposito de El Tazajal 2.4 lps</t>
        </r>
      </text>
    </comment>
    <comment ref="I30" authorId="0">
      <text>
        <r>
          <rPr>
            <b/>
            <sz val="9"/>
            <rFont val="Tahoma"/>
            <family val="2"/>
          </rPr>
          <t>al llegar daba 11 lps debido a que la tuberia de la columna tenia dos roturas por oxidacion en las paredes</t>
        </r>
      </text>
    </comment>
    <comment ref="O30" authorId="0">
      <text>
        <r>
          <rPr>
            <b/>
            <sz val="9"/>
            <rFont val="Tahoma"/>
            <family val="2"/>
          </rPr>
          <t>cubierta de 2-1/2"
Flecha 1-1/2"
8 pasos
Tazon de 11-1/2"</t>
        </r>
      </text>
    </comment>
    <comment ref="I31" authorId="0">
      <text>
        <r>
          <rPr>
            <b/>
            <sz val="9"/>
            <rFont val="Tahoma"/>
            <family val="2"/>
          </rPr>
          <t>Rafael Torres Becerra:</t>
        </r>
        <r>
          <rPr>
            <sz val="9"/>
            <rFont val="Tahoma"/>
            <family val="2"/>
          </rPr>
          <t xml:space="preserve">
4 kgs de presión</t>
        </r>
      </text>
    </comment>
    <comment ref="O31" authorId="0">
      <text>
        <r>
          <rPr>
            <b/>
            <sz val="9"/>
            <rFont val="Tahoma"/>
            <family val="2"/>
          </rPr>
          <t>50 hp / 440 v
Grundfos
8 pasos
sin placa</t>
        </r>
      </text>
    </comment>
  </commentList>
</comments>
</file>

<file path=xl/comments2.xml><?xml version="1.0" encoding="utf-8"?>
<comments xmlns="http://schemas.openxmlformats.org/spreadsheetml/2006/main">
  <authors>
    <author>Rafael Torres Becerra</author>
  </authors>
  <commentList>
    <comment ref="M5" authorId="0">
      <text>
        <r>
          <rPr>
            <b/>
            <sz val="9"/>
            <rFont val="Tahoma"/>
            <family val="2"/>
          </rPr>
          <t>8 tubos de 2"
20 tubos de 3"
40 tubos de 4"</t>
        </r>
      </text>
    </comment>
    <comment ref="Q6" authorId="0">
      <text>
        <r>
          <rPr>
            <b/>
            <sz val="9"/>
            <rFont val="Tahoma"/>
            <family val="2"/>
          </rPr>
          <t>Tipo 16850-38Q16H814</t>
        </r>
      </text>
    </comment>
    <comment ref="Q10" authorId="0">
      <text>
        <r>
          <rPr>
            <b/>
            <sz val="9"/>
            <rFont val="Tahoma"/>
            <family val="2"/>
          </rPr>
          <t>Tipo 16850-38Q16H814</t>
        </r>
      </text>
    </comment>
    <comment ref="Y18" authorId="0">
      <text>
        <r>
          <rPr>
            <b/>
            <sz val="9"/>
            <rFont val="Tahoma"/>
            <family val="2"/>
          </rPr>
          <t>Canales
Victor (pick up)
Guareño</t>
        </r>
      </text>
    </comment>
    <comment ref="Y20" authorId="0">
      <text>
        <r>
          <rPr>
            <b/>
            <sz val="9"/>
            <rFont val="Tahoma"/>
            <family val="2"/>
          </rPr>
          <t>Canales
Victor (pick up)
Guareño</t>
        </r>
      </text>
    </comment>
    <comment ref="Y17" authorId="0">
      <text>
        <r>
          <rPr>
            <b/>
            <sz val="9"/>
            <rFont val="Tahoma"/>
            <family val="2"/>
          </rPr>
          <t>Peralta
Omar
Piña</t>
        </r>
      </text>
    </comment>
    <comment ref="T17" authorId="0">
      <text>
        <r>
          <rPr>
            <b/>
            <sz val="9"/>
            <rFont val="Tahoma"/>
            <family val="2"/>
          </rPr>
          <t>Se cambio el relevador de sobrecarga para 25 hp
36-45 amp</t>
        </r>
      </text>
    </comment>
    <comment ref="R19" authorId="0">
      <text>
        <r>
          <rPr>
            <b/>
            <sz val="9"/>
            <rFont val="Tahoma"/>
            <family val="2"/>
          </rPr>
          <t xml:space="preserve">MSR 6 203460
20 HP
</t>
        </r>
      </text>
    </comment>
    <comment ref="Y19" authorId="0">
      <text>
        <r>
          <rPr>
            <b/>
            <sz val="9"/>
            <rFont val="Tahoma"/>
            <family val="2"/>
          </rPr>
          <t>Peralta
Omar
Piña</t>
        </r>
      </text>
    </comment>
    <comment ref="P17" authorId="0">
      <text>
        <r>
          <rPr>
            <b/>
            <sz val="9"/>
            <rFont val="Tahoma"/>
            <family val="2"/>
          </rPr>
          <t>SP-90-22</t>
        </r>
      </text>
    </comment>
    <comment ref="P19" authorId="0">
      <text>
        <r>
          <rPr>
            <b/>
            <sz val="9"/>
            <rFont val="Tahoma"/>
            <family val="2"/>
          </rPr>
          <t>MSR 6 203460</t>
        </r>
      </text>
    </comment>
    <comment ref="I21" authorId="0">
      <text>
        <r>
          <rPr>
            <b/>
            <sz val="9"/>
            <rFont val="Tahoma"/>
            <family val="2"/>
          </rPr>
          <t>Rafael Torres Becerra:</t>
        </r>
        <r>
          <rPr>
            <sz val="9"/>
            <rFont val="Tahoma"/>
            <family val="2"/>
          </rPr>
          <t xml:space="preserve">
4 kgs de presión</t>
        </r>
      </text>
    </comment>
    <comment ref="O21" authorId="0">
      <text>
        <r>
          <rPr>
            <b/>
            <sz val="9"/>
            <rFont val="Tahoma"/>
            <family val="2"/>
          </rPr>
          <t>50 hp / 440 v
Grundfos
8 pasos
sin placa</t>
        </r>
      </text>
    </comment>
    <comment ref="P21" authorId="0">
      <text>
        <r>
          <rPr>
            <b/>
            <sz val="9"/>
            <rFont val="Tahoma"/>
            <family val="2"/>
          </rPr>
          <t>8 impulsores</t>
        </r>
      </text>
    </comment>
    <comment ref="Y21" authorId="0">
      <text>
        <r>
          <rPr>
            <b/>
            <sz val="9"/>
            <rFont val="Tahoma"/>
            <family val="2"/>
          </rPr>
          <t>Peralta
Omar
Piña</t>
        </r>
      </text>
    </comment>
    <comment ref="O23" authorId="0">
      <text>
        <r>
          <rPr>
            <b/>
            <sz val="9"/>
            <rFont val="Tahoma"/>
            <family val="2"/>
          </rPr>
          <t>Bomba Grundfos
625S10001/2 5A
modelo B1798A5
P114090424
625 GPM 455' 
8 PASOS
Grundfos 
MMS80096457287
MODEL VSNP21341000/PCP21341
AMP 150-156
BSWP2184000
100 hp / 440 v</t>
        </r>
      </text>
    </comment>
    <comment ref="Y23" authorId="0">
      <text>
        <r>
          <rPr>
            <b/>
            <sz val="9"/>
            <rFont val="Tahoma"/>
            <family val="2"/>
          </rPr>
          <t>Canales
Victor (pick up)
Guareño</t>
        </r>
      </text>
    </comment>
    <comment ref="O22" authorId="0">
      <text>
        <r>
          <rPr>
            <b/>
            <sz val="9"/>
            <rFont val="Tahoma"/>
            <family val="2"/>
          </rPr>
          <t>50 hp / 440 v
Grundfos
8 pasos
sin placa</t>
        </r>
      </text>
    </comment>
    <comment ref="P22" authorId="0">
      <text>
        <r>
          <rPr>
            <b/>
            <sz val="9"/>
            <rFont val="Tahoma"/>
            <family val="2"/>
          </rPr>
          <t xml:space="preserve">KOR 15R250-8
</t>
        </r>
      </text>
    </comment>
    <comment ref="R22" authorId="0">
      <text>
        <r>
          <rPr>
            <b/>
            <sz val="9"/>
            <rFont val="Tahoma"/>
            <family val="2"/>
          </rPr>
          <t>WBA 230 25 HP 
S10110J1273</t>
        </r>
      </text>
    </comment>
    <comment ref="Y22" authorId="0">
      <text>
        <r>
          <rPr>
            <b/>
            <sz val="9"/>
            <rFont val="Tahoma"/>
            <family val="2"/>
          </rPr>
          <t>Canales
Victor (pick up)
Guareño</t>
        </r>
      </text>
    </comment>
    <comment ref="O26" authorId="0">
      <text>
        <r>
          <rPr>
            <b/>
            <sz val="9"/>
            <rFont val="Tahoma"/>
            <family val="2"/>
          </rPr>
          <t>Bomba Medina
6 impulsores
35 hp / 220 v</t>
        </r>
      </text>
    </comment>
    <comment ref="Y26" authorId="0">
      <text>
        <r>
          <rPr>
            <b/>
            <sz val="9"/>
            <rFont val="Tahoma"/>
            <family val="2"/>
          </rPr>
          <t>Miguel
Alfonso</t>
        </r>
      </text>
    </comment>
    <comment ref="Y27" authorId="0">
      <text>
        <r>
          <rPr>
            <b/>
            <sz val="9"/>
            <rFont val="Tahoma"/>
            <family val="2"/>
          </rPr>
          <t>Miguel
Alfonso
Alonzo pick up</t>
        </r>
      </text>
    </comment>
    <comment ref="Y32" authorId="0">
      <text>
        <r>
          <rPr>
            <b/>
            <sz val="9"/>
            <rFont val="Tahoma"/>
            <family val="2"/>
          </rPr>
          <t>Miguel
Alfonso
Alonzo pick up</t>
        </r>
      </text>
    </comment>
    <comment ref="Y31" authorId="0">
      <text>
        <r>
          <rPr>
            <b/>
            <sz val="9"/>
            <rFont val="Tahoma"/>
            <family val="2"/>
          </rPr>
          <t>Canales
Victor
Guareño</t>
        </r>
      </text>
    </comment>
    <comment ref="Y33" authorId="0">
      <text>
        <r>
          <rPr>
            <b/>
            <sz val="9"/>
            <rFont val="Tahoma"/>
            <family val="2"/>
          </rPr>
          <t>Canales
Victor
Guareño</t>
        </r>
      </text>
    </comment>
    <comment ref="Y28" authorId="0">
      <text>
        <r>
          <rPr>
            <b/>
            <sz val="9"/>
            <rFont val="Tahoma"/>
            <family val="2"/>
          </rPr>
          <t>Canales
Victor
Guareño</t>
        </r>
      </text>
    </comment>
    <comment ref="R34" authorId="0">
      <text>
        <r>
          <rPr>
            <b/>
            <sz val="9"/>
            <rFont val="Tahoma"/>
            <family val="2"/>
          </rPr>
          <t>2766186020</t>
        </r>
      </text>
    </comment>
    <comment ref="Y34" authorId="0">
      <text>
        <r>
          <rPr>
            <b/>
            <sz val="9"/>
            <rFont val="Tahoma"/>
            <family val="2"/>
          </rPr>
          <t>Omar y Piña</t>
        </r>
      </text>
    </comment>
    <comment ref="Y35" authorId="0">
      <text>
        <r>
          <rPr>
            <b/>
            <sz val="9"/>
            <rFont val="Tahoma"/>
            <family val="2"/>
          </rPr>
          <t>Miguel
Alfonso
Alonzo pick up</t>
        </r>
      </text>
    </comment>
    <comment ref="Y36" authorId="0">
      <text>
        <r>
          <rPr>
            <b/>
            <sz val="9"/>
            <rFont val="Tahoma"/>
            <family val="2"/>
          </rPr>
          <t>Miguel
Alfonso
Noe</t>
        </r>
      </text>
    </comment>
    <comment ref="R36" authorId="0">
      <text>
        <r>
          <rPr>
            <b/>
            <sz val="9"/>
            <rFont val="Tahoma"/>
            <family val="2"/>
          </rPr>
          <t>10 hp 440 v</t>
        </r>
      </text>
    </comment>
    <comment ref="Y37" authorId="0">
      <text>
        <r>
          <rPr>
            <b/>
            <sz val="9"/>
            <rFont val="Tahoma"/>
            <family val="2"/>
          </rPr>
          <t>Canales
Victor
Guareño</t>
        </r>
      </text>
    </comment>
    <comment ref="Y38" authorId="0">
      <text>
        <r>
          <rPr>
            <b/>
            <sz val="9"/>
            <rFont val="Tahoma"/>
            <family val="2"/>
          </rPr>
          <t>Canales
Victor
Guareño</t>
        </r>
      </text>
    </comment>
    <comment ref="Y39" authorId="0">
      <text>
        <r>
          <rPr>
            <b/>
            <sz val="9"/>
            <rFont val="Tahoma"/>
            <family val="2"/>
          </rPr>
          <t>Canales
Victor
Guareño</t>
        </r>
      </text>
    </comment>
    <comment ref="Q37" authorId="0">
      <text>
        <r>
          <rPr>
            <b/>
            <sz val="9"/>
            <rFont val="Tahoma"/>
            <family val="2"/>
          </rPr>
          <t>B-12 B64808
P1143204
Q= 85 GPM
314 pies de carga</t>
        </r>
      </text>
    </comment>
    <comment ref="Y41" authorId="0">
      <text>
        <r>
          <rPr>
            <b/>
            <sz val="9"/>
            <rFont val="Tahoma"/>
            <family val="2"/>
          </rPr>
          <t>Canales
Victor
Guareño</t>
        </r>
      </text>
    </comment>
    <comment ref="Y40" authorId="0">
      <text>
        <r>
          <rPr>
            <b/>
            <sz val="9"/>
            <rFont val="Tahoma"/>
            <family val="2"/>
          </rPr>
          <t>Miguel
Alfonso
Noe</t>
        </r>
      </text>
    </comment>
    <comment ref="Y42" authorId="0">
      <text>
        <r>
          <rPr>
            <b/>
            <sz val="9"/>
            <rFont val="Tahoma"/>
            <family val="2"/>
          </rPr>
          <t>Miguel
Alfonso
Noe</t>
        </r>
      </text>
    </comment>
    <comment ref="P40" authorId="0">
      <text>
        <r>
          <rPr>
            <b/>
            <sz val="9"/>
            <rFont val="Tahoma"/>
            <family val="2"/>
          </rPr>
          <t>modelo
KOR2R75-39</t>
        </r>
      </text>
    </comment>
    <comment ref="R40" authorId="0">
      <text>
        <r>
          <rPr>
            <b/>
            <sz val="9"/>
            <rFont val="Tahoma"/>
            <family val="2"/>
          </rPr>
          <t>SERIE 2366118120
7.5 hp 440 v
Subestacion 45 kva
Relev 9 a 12.5 amp</t>
        </r>
      </text>
    </comment>
    <comment ref="P42" authorId="0">
      <text>
        <r>
          <rPr>
            <b/>
            <sz val="9"/>
            <rFont val="Tahoma"/>
            <family val="2"/>
          </rPr>
          <t>modelo
KOR2R75-39</t>
        </r>
      </text>
    </comment>
    <comment ref="R42" authorId="0">
      <text>
        <r>
          <rPr>
            <b/>
            <sz val="9"/>
            <rFont val="Tahoma"/>
            <family val="2"/>
          </rPr>
          <t>SERIE 2343288602
7.5 hp 440 v
Subestacion 15 kva
Relev 9 a 13 amp</t>
        </r>
      </text>
    </comment>
    <comment ref="I46" authorId="0">
      <text>
        <r>
          <rPr>
            <b/>
            <sz val="9"/>
            <rFont val="Tahoma"/>
            <family val="2"/>
          </rPr>
          <t>5.8 a la red
8 DESCARGA LIBRE</t>
        </r>
      </text>
    </comment>
    <comment ref="Y46" authorId="0">
      <text>
        <r>
          <rPr>
            <b/>
            <sz val="9"/>
            <rFont val="Tahoma"/>
            <family val="2"/>
          </rPr>
          <t>Canales
Victor
Guareño</t>
        </r>
      </text>
    </comment>
    <comment ref="Y44" authorId="0">
      <text>
        <r>
          <rPr>
            <b/>
            <sz val="9"/>
            <rFont val="Tahoma"/>
            <family val="2"/>
          </rPr>
          <t>Miguel
Alfonso
Noe
Alonso</t>
        </r>
      </text>
    </comment>
    <comment ref="Y45" authorId="0">
      <text>
        <r>
          <rPr>
            <b/>
            <sz val="9"/>
            <rFont val="Tahoma"/>
            <family val="2"/>
          </rPr>
          <t>Carranco</t>
        </r>
      </text>
    </comment>
    <comment ref="Y47" authorId="0">
      <text>
        <r>
          <rPr>
            <b/>
            <sz val="9"/>
            <rFont val="Tahoma"/>
            <family val="2"/>
          </rPr>
          <t>Canales
Victor
Guareño</t>
        </r>
      </text>
    </comment>
    <comment ref="I47" authorId="0">
      <text>
        <r>
          <rPr>
            <b/>
            <sz val="9"/>
            <rFont val="Tahoma"/>
            <family val="2"/>
          </rPr>
          <t>a la red</t>
        </r>
      </text>
    </comment>
    <comment ref="M48" authorId="0">
      <text>
        <r>
          <rPr>
            <b/>
            <sz val="9"/>
            <rFont val="Tahoma"/>
            <family val="2"/>
          </rPr>
          <t>115.90 m de 8" y 53.60 m de 6"</t>
        </r>
      </text>
    </comment>
    <comment ref="Y48" authorId="0">
      <text>
        <r>
          <rPr>
            <b/>
            <sz val="9"/>
            <rFont val="Tahoma"/>
            <family val="2"/>
          </rPr>
          <t>Canales
Victor
Guareño</t>
        </r>
      </text>
    </comment>
    <comment ref="R49" authorId="0">
      <text>
        <r>
          <rPr>
            <b/>
            <sz val="9"/>
            <rFont val="Tahoma"/>
            <family val="2"/>
          </rPr>
          <t>UMA200-100</t>
        </r>
      </text>
    </comment>
    <comment ref="Y49" authorId="0">
      <text>
        <r>
          <rPr>
            <b/>
            <sz val="9"/>
            <rFont val="Tahoma"/>
            <family val="2"/>
          </rPr>
          <t>Canales
Victor
Guareño</t>
        </r>
      </text>
    </comment>
    <comment ref="Y51" authorId="0">
      <text>
        <r>
          <rPr>
            <b/>
            <sz val="9"/>
            <rFont val="Tahoma"/>
            <family val="2"/>
          </rPr>
          <t>Miguel
Alfonso
Noe
Alonso</t>
        </r>
      </text>
    </comment>
    <comment ref="I53" authorId="0">
      <text>
        <r>
          <rPr>
            <b/>
            <sz val="9"/>
            <rFont val="Tahoma"/>
            <family val="2"/>
          </rPr>
          <t>bombeando al tanque</t>
        </r>
      </text>
    </comment>
    <comment ref="Y53" authorId="0">
      <text>
        <r>
          <rPr>
            <b/>
            <sz val="9"/>
            <rFont val="Tahoma"/>
            <family val="2"/>
          </rPr>
          <t>Miguel
Alfonso
Alonso</t>
        </r>
      </text>
    </comment>
    <comment ref="Y54" authorId="0">
      <text>
        <r>
          <rPr>
            <b/>
            <sz val="9"/>
            <rFont val="Tahoma"/>
            <family val="2"/>
          </rPr>
          <t>Canales
Victor
Guareño</t>
        </r>
      </text>
    </comment>
    <comment ref="Y50" authorId="0">
      <text>
        <r>
          <rPr>
            <b/>
            <sz val="9"/>
            <rFont val="Tahoma"/>
            <family val="2"/>
          </rPr>
          <t>Canales
Victor
Guareño</t>
        </r>
      </text>
    </comment>
    <comment ref="R50" authorId="0">
      <text>
        <r>
          <rPr>
            <b/>
            <sz val="9"/>
            <rFont val="Tahoma"/>
            <family val="2"/>
          </rPr>
          <t xml:space="preserve">SERIE 238976
MSR 6753.460
</t>
        </r>
      </text>
    </comment>
    <comment ref="Y55" authorId="0">
      <text>
        <r>
          <rPr>
            <b/>
            <sz val="9"/>
            <rFont val="Tahoma"/>
            <family val="2"/>
          </rPr>
          <t>Canales
Victor
Guareño</t>
        </r>
      </text>
    </comment>
    <comment ref="Y57" authorId="0">
      <text>
        <r>
          <rPr>
            <b/>
            <sz val="9"/>
            <rFont val="Tahoma"/>
            <family val="2"/>
          </rPr>
          <t>Canales
Victor
Guareño</t>
        </r>
      </text>
    </comment>
    <comment ref="Y58" authorId="0">
      <text>
        <r>
          <rPr>
            <b/>
            <sz val="9"/>
            <rFont val="Tahoma"/>
            <family val="2"/>
          </rPr>
          <t>Canales
Victor
Guareño</t>
        </r>
      </text>
    </comment>
    <comment ref="Y59" authorId="0">
      <text>
        <r>
          <rPr>
            <b/>
            <sz val="9"/>
            <rFont val="Tahoma"/>
            <family val="2"/>
          </rPr>
          <t>Canales
Victor
Guareño</t>
        </r>
      </text>
    </comment>
    <comment ref="Y61" authorId="0">
      <text>
        <r>
          <rPr>
            <b/>
            <sz val="9"/>
            <rFont val="Tahoma"/>
            <family val="2"/>
          </rPr>
          <t>Canales
Guareño</t>
        </r>
      </text>
    </comment>
    <comment ref="I56" authorId="0">
      <text>
        <r>
          <rPr>
            <b/>
            <sz val="9"/>
            <rFont val="Tahoma"/>
            <family val="2"/>
          </rPr>
          <t>medido a la linea</t>
        </r>
      </text>
    </comment>
    <comment ref="Y56" authorId="0">
      <text>
        <r>
          <rPr>
            <b/>
            <sz val="9"/>
            <rFont val="Tahoma"/>
            <family val="2"/>
          </rPr>
          <t>Miguel
Alfonso
Alonso</t>
        </r>
      </text>
    </comment>
    <comment ref="I62" authorId="0">
      <text>
        <r>
          <rPr>
            <b/>
            <sz val="9"/>
            <rFont val="Tahoma"/>
            <family val="2"/>
          </rPr>
          <t>gasto que da al tanque</t>
        </r>
      </text>
    </comment>
    <comment ref="R62" authorId="0">
      <text>
        <r>
          <rPr>
            <b/>
            <sz val="9"/>
            <rFont val="Tahoma"/>
            <family val="2"/>
          </rPr>
          <t>KW92-4242/1-191</t>
        </r>
      </text>
    </comment>
    <comment ref="N62" authorId="0">
      <text>
        <r>
          <rPr>
            <b/>
            <sz val="9"/>
            <rFont val="Tahoma"/>
            <family val="2"/>
          </rPr>
          <t>Columna de 8"   59.85 M
Columna de 6" 111.00 M</t>
        </r>
      </text>
    </comment>
    <comment ref="Y62" authorId="0">
      <text>
        <r>
          <rPr>
            <b/>
            <sz val="9"/>
            <rFont val="Tahoma"/>
            <family val="2"/>
          </rPr>
          <t>Miguel
Alfonso
Alonso</t>
        </r>
      </text>
    </comment>
    <comment ref="Y64" authorId="0">
      <text>
        <r>
          <rPr>
            <b/>
            <sz val="9"/>
            <rFont val="Tahoma"/>
            <family val="2"/>
          </rPr>
          <t>Omar
David
Julian</t>
        </r>
      </text>
    </comment>
    <comment ref="Y63" authorId="0">
      <text>
        <r>
          <rPr>
            <b/>
            <sz val="9"/>
            <rFont val="Tahoma"/>
            <family val="2"/>
          </rPr>
          <t>Canales
Guareño
Victor</t>
        </r>
      </text>
    </comment>
    <comment ref="Y65" authorId="0">
      <text>
        <r>
          <rPr>
            <b/>
            <sz val="9"/>
            <rFont val="Tahoma"/>
            <family val="2"/>
          </rPr>
          <t>Canales
Guareño
Victor</t>
        </r>
      </text>
    </comment>
    <comment ref="Y66" authorId="0">
      <text>
        <r>
          <rPr>
            <b/>
            <sz val="9"/>
            <rFont val="Tahoma"/>
            <family val="2"/>
          </rPr>
          <t>Canales
Victor</t>
        </r>
      </text>
    </comment>
    <comment ref="Y67" authorId="0">
      <text>
        <r>
          <rPr>
            <b/>
            <sz val="9"/>
            <rFont val="Tahoma"/>
            <family val="2"/>
          </rPr>
          <t>Miguel
Alfonso</t>
        </r>
      </text>
    </comment>
  </commentList>
</comments>
</file>

<file path=xl/comments3.xml><?xml version="1.0" encoding="utf-8"?>
<comments xmlns="http://schemas.openxmlformats.org/spreadsheetml/2006/main">
  <authors>
    <author>Rafael Torres Becerra</author>
  </authors>
  <commentList>
    <comment ref="I5" authorId="0">
      <text>
        <r>
          <rPr>
            <b/>
            <sz val="9"/>
            <rFont val="Tahoma"/>
            <family val="2"/>
          </rPr>
          <t>A desc libre 3.4 lps y 60 m</t>
        </r>
      </text>
    </comment>
    <comment ref="Y9" authorId="0">
      <text>
        <r>
          <rPr>
            <b/>
            <sz val="9"/>
            <rFont val="Tahoma"/>
            <family val="2"/>
          </rPr>
          <t>Victor 
Carranco</t>
        </r>
      </text>
    </comment>
    <comment ref="Y10" authorId="0">
      <text>
        <r>
          <rPr>
            <b/>
            <sz val="9"/>
            <rFont val="Tahoma"/>
            <family val="2"/>
          </rPr>
          <t>Victor 
Carranco</t>
        </r>
      </text>
    </comment>
    <comment ref="Y11" authorId="0">
      <text>
        <r>
          <rPr>
            <b/>
            <sz val="9"/>
            <rFont val="Tahoma"/>
            <family val="2"/>
          </rPr>
          <t>Victor 
Carranco</t>
        </r>
      </text>
    </comment>
    <comment ref="Y7" authorId="0">
      <text>
        <r>
          <rPr>
            <b/>
            <sz val="9"/>
            <rFont val="Tahoma"/>
            <family val="2"/>
          </rPr>
          <t>Noe
Alfonso
Julian</t>
        </r>
      </text>
    </comment>
    <comment ref="H7" authorId="0">
      <text>
        <r>
          <rPr>
            <b/>
            <sz val="9"/>
            <rFont val="Tahoma"/>
            <family val="2"/>
          </rPr>
          <t>Profundidad:                250.00 m
Ademe liso:                     42.85 m
Ranurado Canastilla: 207.15 m</t>
        </r>
      </text>
    </comment>
    <comment ref="I7" authorId="0">
      <text>
        <r>
          <rPr>
            <b/>
            <sz val="9"/>
            <rFont val="Tahoma"/>
            <family val="2"/>
          </rPr>
          <t xml:space="preserve"> a la linea</t>
        </r>
      </text>
    </comment>
    <comment ref="Y8" authorId="0">
      <text>
        <r>
          <rPr>
            <b/>
            <sz val="9"/>
            <rFont val="Tahoma"/>
            <family val="2"/>
          </rPr>
          <t>David
Jesus</t>
        </r>
      </text>
    </comment>
    <comment ref="O13" authorId="0">
      <text>
        <r>
          <rPr>
            <b/>
            <sz val="9"/>
            <rFont val="Tahoma"/>
            <family val="2"/>
          </rPr>
          <t xml:space="preserve">12 pasos
</t>
        </r>
        <r>
          <rPr>
            <sz val="9"/>
            <rFont val="Tahoma"/>
            <family val="2"/>
          </rPr>
          <t xml:space="preserve">
</t>
        </r>
      </text>
    </comment>
    <comment ref="Y13" authorId="0">
      <text>
        <r>
          <rPr>
            <b/>
            <sz val="9"/>
            <rFont val="Tahoma"/>
            <family val="2"/>
          </rPr>
          <t>Victor 
Carranco</t>
        </r>
      </text>
    </comment>
    <comment ref="Y14" authorId="0">
      <text>
        <r>
          <rPr>
            <b/>
            <sz val="9"/>
            <rFont val="Tahoma"/>
            <family val="2"/>
          </rPr>
          <t>Victor 
Carranco</t>
        </r>
      </text>
    </comment>
    <comment ref="H15" authorId="0">
      <text>
        <r>
          <rPr>
            <b/>
            <sz val="9"/>
            <rFont val="Tahoma"/>
            <family val="2"/>
          </rPr>
          <t>Profundida 181 m
Ademe liso 27.30 m
Ranurado 153.70 m
Helicoidal</t>
        </r>
      </text>
    </comment>
    <comment ref="Y15" authorId="0">
      <text>
        <r>
          <rPr>
            <b/>
            <sz val="9"/>
            <rFont val="Tahoma"/>
            <family val="2"/>
          </rPr>
          <t>Noe
Alfonso
Miguel</t>
        </r>
      </text>
    </comment>
    <comment ref="Y16" authorId="0">
      <text>
        <r>
          <rPr>
            <b/>
            <sz val="9"/>
            <rFont val="Tahoma"/>
            <family val="2"/>
          </rPr>
          <t>Noe
Alfonso
Miguel</t>
        </r>
      </text>
    </comment>
    <comment ref="R16" authorId="0">
      <text>
        <r>
          <rPr>
            <b/>
            <sz val="9"/>
            <rFont val="Tahoma"/>
            <family val="2"/>
          </rPr>
          <t>UPD 152-15</t>
        </r>
      </text>
    </comment>
    <comment ref="Y18" authorId="0">
      <text>
        <r>
          <rPr>
            <b/>
            <sz val="9"/>
            <rFont val="Tahoma"/>
            <family val="2"/>
          </rPr>
          <t xml:space="preserve">Victor 
</t>
        </r>
      </text>
    </comment>
    <comment ref="Y22" authorId="0">
      <text>
        <r>
          <rPr>
            <b/>
            <sz val="9"/>
            <rFont val="Tahoma"/>
            <family val="2"/>
          </rPr>
          <t xml:space="preserve">Victor 
</t>
        </r>
      </text>
    </comment>
    <comment ref="Y19" authorId="0">
      <text>
        <r>
          <rPr>
            <b/>
            <sz val="9"/>
            <rFont val="Tahoma"/>
            <family val="2"/>
          </rPr>
          <t xml:space="preserve">Victor 
</t>
        </r>
      </text>
    </comment>
    <comment ref="Y17" authorId="0">
      <text>
        <r>
          <rPr>
            <b/>
            <sz val="9"/>
            <rFont val="Tahoma"/>
            <family val="2"/>
          </rPr>
          <t>David
Jesus</t>
        </r>
      </text>
    </comment>
    <comment ref="Y24" authorId="0">
      <text>
        <r>
          <rPr>
            <b/>
            <sz val="9"/>
            <rFont val="Tahoma"/>
            <family val="2"/>
          </rPr>
          <t>Gerardo Mauricio
Alfonso
Miguel</t>
        </r>
      </text>
    </comment>
    <comment ref="Y26" authorId="0">
      <text>
        <r>
          <rPr>
            <b/>
            <sz val="9"/>
            <rFont val="Tahoma"/>
            <family val="2"/>
          </rPr>
          <t xml:space="preserve">JESUS
CARRANCO
JESUS PERALTA
</t>
        </r>
      </text>
    </comment>
    <comment ref="G27" authorId="0">
      <text>
        <r>
          <rPr>
            <b/>
            <sz val="9"/>
            <rFont val="Tahoma"/>
            <family val="2"/>
          </rPr>
          <t xml:space="preserve">Camino Bajios
</t>
        </r>
      </text>
    </comment>
    <comment ref="Q27" authorId="0">
      <text>
        <r>
          <rPr>
            <b/>
            <sz val="9"/>
            <rFont val="Tahoma"/>
            <family val="2"/>
          </rPr>
          <t>13 PAZOS</t>
        </r>
      </text>
    </comment>
    <comment ref="R27" authorId="0">
      <text>
        <r>
          <rPr>
            <b/>
            <sz val="9"/>
            <rFont val="Tahoma"/>
            <family val="2"/>
          </rPr>
          <t>MS152-40</t>
        </r>
      </text>
    </comment>
    <comment ref="Y27" authorId="0">
      <text>
        <r>
          <rPr>
            <b/>
            <sz val="9"/>
            <rFont val="Tahoma"/>
            <family val="2"/>
          </rPr>
          <t>Gerardo Mauricio
Alfonso
Miguel</t>
        </r>
      </text>
    </comment>
    <comment ref="Y28" authorId="0">
      <text>
        <r>
          <rPr>
            <b/>
            <sz val="9"/>
            <rFont val="Tahoma"/>
            <family val="2"/>
          </rPr>
          <t>Afonso
Miguel</t>
        </r>
      </text>
    </comment>
    <comment ref="Y30" authorId="0">
      <text>
        <r>
          <rPr>
            <b/>
            <sz val="9"/>
            <rFont val="Tahoma"/>
            <family val="2"/>
          </rPr>
          <t>David
Jesus</t>
        </r>
      </text>
    </comment>
    <comment ref="R31" authorId="0">
      <text>
        <r>
          <rPr>
            <b/>
            <sz val="9"/>
            <rFont val="Tahoma"/>
            <family val="2"/>
          </rPr>
          <t>WGA-300-4M</t>
        </r>
      </text>
    </comment>
    <comment ref="Y31" authorId="0">
      <text>
        <r>
          <rPr>
            <b/>
            <sz val="9"/>
            <rFont val="Tahoma"/>
            <family val="2"/>
          </rPr>
          <t>David
Jesus</t>
        </r>
      </text>
    </comment>
    <comment ref="Y32" authorId="0">
      <text>
        <r>
          <rPr>
            <b/>
            <sz val="9"/>
            <rFont val="Tahoma"/>
            <family val="2"/>
          </rPr>
          <t>David
Jesus
Gerardito</t>
        </r>
      </text>
    </comment>
    <comment ref="Y35" authorId="0">
      <text>
        <r>
          <rPr>
            <b/>
            <sz val="9"/>
            <rFont val="Tahoma"/>
            <family val="2"/>
          </rPr>
          <t>David
Jesus
Gerardito</t>
        </r>
      </text>
    </comment>
    <comment ref="Y34" authorId="0">
      <text>
        <r>
          <rPr>
            <b/>
            <sz val="9"/>
            <rFont val="Tahoma"/>
            <family val="2"/>
          </rPr>
          <t>David
Jesus
Gerardito</t>
        </r>
      </text>
    </comment>
    <comment ref="Y36" authorId="0">
      <text>
        <r>
          <rPr>
            <b/>
            <sz val="9"/>
            <rFont val="Tahoma"/>
            <family val="2"/>
          </rPr>
          <t>David
Jesus
Gerardito</t>
        </r>
      </text>
    </comment>
    <comment ref="Y37" authorId="0">
      <text>
        <r>
          <rPr>
            <b/>
            <sz val="9"/>
            <rFont val="Tahoma"/>
            <family val="2"/>
          </rPr>
          <t>Miguel
Noe
Gerardo Mauricio</t>
        </r>
      </text>
    </comment>
    <comment ref="Y38" authorId="0">
      <text>
        <r>
          <rPr>
            <b/>
            <sz val="9"/>
            <rFont val="Tahoma"/>
            <family val="2"/>
          </rPr>
          <t>Miguel
Noe
Gerardo Mauricio</t>
        </r>
      </text>
    </comment>
    <comment ref="Y39" authorId="0">
      <text>
        <r>
          <rPr>
            <b/>
            <sz val="9"/>
            <rFont val="Tahoma"/>
            <family val="2"/>
          </rPr>
          <t xml:space="preserve">David
Jesus
</t>
        </r>
      </text>
    </comment>
    <comment ref="R42" authorId="0">
      <text>
        <r>
          <rPr>
            <b/>
            <sz val="9"/>
            <rFont val="Tahoma"/>
            <family val="2"/>
          </rPr>
          <t>146631700 
Tipo 6PDC25
76-78 amp</t>
        </r>
      </text>
    </comment>
    <comment ref="Y42" authorId="0">
      <text>
        <r>
          <rPr>
            <b/>
            <sz val="9"/>
            <rFont val="Tahoma"/>
            <family val="2"/>
          </rPr>
          <t>Canales
Guareño
Victor</t>
        </r>
      </text>
    </comment>
    <comment ref="Y40" authorId="0">
      <text>
        <r>
          <rPr>
            <b/>
            <sz val="9"/>
            <rFont val="Tahoma"/>
            <family val="2"/>
          </rPr>
          <t>Canales
Guareño
Victor</t>
        </r>
      </text>
    </comment>
    <comment ref="Y45" authorId="0">
      <text>
        <r>
          <rPr>
            <b/>
            <sz val="9"/>
            <rFont val="Tahoma"/>
            <family val="2"/>
          </rPr>
          <t>Noe
Alfonso
Alonso</t>
        </r>
      </text>
    </comment>
    <comment ref="Y47" authorId="0">
      <text>
        <r>
          <rPr>
            <b/>
            <sz val="9"/>
            <rFont val="Tahoma"/>
            <family val="2"/>
          </rPr>
          <t>Canales
David
Victor</t>
        </r>
      </text>
    </comment>
    <comment ref="Y44" authorId="0">
      <text>
        <r>
          <rPr>
            <b/>
            <sz val="9"/>
            <rFont val="Tahoma"/>
            <family val="2"/>
          </rPr>
          <t>David
Omar</t>
        </r>
      </text>
    </comment>
    <comment ref="R48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48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Y50" authorId="0">
      <text>
        <r>
          <rPr>
            <b/>
            <sz val="9"/>
            <rFont val="Tahoma"/>
            <family val="2"/>
          </rPr>
          <t>David
Alfonso</t>
        </r>
      </text>
    </comment>
    <comment ref="R51" authorId="0">
      <text>
        <r>
          <rPr>
            <b/>
            <sz val="9"/>
            <rFont val="Tahoma"/>
            <family val="2"/>
          </rPr>
          <t xml:space="preserve">KOR 10 R 40
</t>
        </r>
      </text>
    </comment>
    <comment ref="Y51" authorId="0">
      <text>
        <r>
          <rPr>
            <b/>
            <sz val="9"/>
            <rFont val="Tahoma"/>
            <family val="2"/>
          </rPr>
          <t>David
Alfonso</t>
        </r>
      </text>
    </comment>
    <comment ref="R52" authorId="0">
      <text>
        <r>
          <rPr>
            <b/>
            <sz val="9"/>
            <rFont val="Tahoma"/>
            <family val="2"/>
          </rPr>
          <t>serie 219169</t>
        </r>
      </text>
    </comment>
    <comment ref="Y52" authorId="0">
      <text>
        <r>
          <rPr>
            <b/>
            <sz val="9"/>
            <rFont val="Tahoma"/>
            <family val="2"/>
          </rPr>
          <t>David
Alfonso</t>
        </r>
      </text>
    </comment>
    <comment ref="Y46" authorId="0">
      <text>
        <r>
          <rPr>
            <b/>
            <sz val="9"/>
            <rFont val="Tahoma"/>
            <family val="2"/>
          </rPr>
          <t>Canales
David
Victor</t>
        </r>
      </text>
    </comment>
    <comment ref="R53" authorId="0">
      <text>
        <r>
          <rPr>
            <b/>
            <sz val="9"/>
            <rFont val="Tahoma"/>
            <family val="2"/>
          </rPr>
          <t>MMS 8000</t>
        </r>
      </text>
    </comment>
    <comment ref="Y53" authorId="0">
      <text>
        <r>
          <rPr>
            <b/>
            <sz val="9"/>
            <rFont val="Tahoma"/>
            <family val="2"/>
          </rPr>
          <t>Canales
David
Victor
Noe</t>
        </r>
      </text>
    </comment>
    <comment ref="Y55" authorId="0">
      <text>
        <r>
          <rPr>
            <b/>
            <sz val="9"/>
            <rFont val="Tahoma"/>
            <family val="2"/>
          </rPr>
          <t>Canales
Guareño
Victor
Noe</t>
        </r>
      </text>
    </comment>
    <comment ref="Y56" authorId="0">
      <text>
        <r>
          <rPr>
            <b/>
            <sz val="9"/>
            <rFont val="Tahoma"/>
            <family val="2"/>
          </rPr>
          <t>Canales
Guareño
Victor
Noe</t>
        </r>
      </text>
    </comment>
    <comment ref="R56" authorId="0">
      <text>
        <r>
          <rPr>
            <b/>
            <sz val="9"/>
            <rFont val="Tahoma"/>
            <family val="2"/>
          </rPr>
          <t xml:space="preserve">2366188125
67.7 - 77.0 MAX AMP
</t>
        </r>
      </text>
    </comment>
    <comment ref="Y58" authorId="0">
      <text>
        <r>
          <rPr>
            <b/>
            <sz val="9"/>
            <rFont val="Tahoma"/>
            <family val="2"/>
          </rPr>
          <t>Canales
Guareño
Victor
Noe</t>
        </r>
      </text>
    </comment>
    <comment ref="Y62" authorId="0">
      <text>
        <r>
          <rPr>
            <b/>
            <sz val="9"/>
            <rFont val="Tahoma"/>
            <family val="2"/>
          </rPr>
          <t>Canales
Guareño
Victor
Noe</t>
        </r>
      </text>
    </comment>
    <comment ref="Y60" authorId="0">
      <text>
        <r>
          <rPr>
            <b/>
            <sz val="9"/>
            <rFont val="Tahoma"/>
            <family val="2"/>
          </rPr>
          <t>Canales
Guareño
Victor
Noe</t>
        </r>
      </text>
    </comment>
  </commentList>
</comments>
</file>

<file path=xl/comments4.xml><?xml version="1.0" encoding="utf-8"?>
<comments xmlns="http://schemas.openxmlformats.org/spreadsheetml/2006/main">
  <authors>
    <author>Rafael Torres Becerra</author>
    <author>Rogelio Barragan Cervantes</author>
  </authors>
  <commentList>
    <comment ref="I5" authorId="0">
      <text>
        <r>
          <rPr>
            <b/>
            <sz val="9"/>
            <rFont val="Tahoma"/>
            <family val="2"/>
          </rPr>
          <t>A desc libre 3.4 lps y 60 m</t>
        </r>
      </text>
    </comment>
    <comment ref="Y7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Y9" authorId="0">
      <text>
        <r>
          <rPr>
            <b/>
            <sz val="9"/>
            <rFont val="Tahoma"/>
            <family val="2"/>
          </rPr>
          <t xml:space="preserve">Eliseo Vargas
Roberto Mosqueda
</t>
        </r>
      </text>
    </comment>
    <comment ref="Y10" authorId="0">
      <text>
        <r>
          <rPr>
            <b/>
            <sz val="9"/>
            <rFont val="Tahoma"/>
            <family val="2"/>
          </rPr>
          <t>Eliseo 
Mosqueda</t>
        </r>
      </text>
    </comment>
    <comment ref="R6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6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Y8" authorId="0">
      <text>
        <r>
          <rPr>
            <b/>
            <sz val="9"/>
            <rFont val="Tahoma"/>
            <family val="2"/>
          </rPr>
          <t>Victor 
Guareño</t>
        </r>
      </text>
    </comment>
    <comment ref="Y5" authorId="1">
      <text>
        <r>
          <rPr>
            <sz val="9"/>
            <rFont val="Tahoma"/>
            <family val="2"/>
          </rPr>
          <t xml:space="preserve">Victor 
Guareño
</t>
        </r>
      </text>
    </comment>
    <comment ref="Y12" authorId="0">
      <text>
        <r>
          <rPr>
            <b/>
            <sz val="9"/>
            <rFont val="Tahoma"/>
            <family val="2"/>
          </rPr>
          <t>David
José Villalobos</t>
        </r>
      </text>
    </comment>
    <comment ref="R14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14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23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23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16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16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18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18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19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19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13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R15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15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17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17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20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20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22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22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25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25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30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30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27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27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28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28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26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26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33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33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34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34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35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35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37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37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38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38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41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41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42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42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46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46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49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49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50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50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51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51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52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52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53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53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45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45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44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44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43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43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54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54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56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56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60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60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64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64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63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63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65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65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61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61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67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67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62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62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I68" authorId="0">
      <text>
        <r>
          <rPr>
            <b/>
            <sz val="9"/>
            <rFont val="Tahoma"/>
            <family val="2"/>
          </rPr>
          <t>A desc libre 3.4 lps y 60 m</t>
        </r>
      </text>
    </comment>
    <comment ref="Y68" authorId="1">
      <text>
        <r>
          <rPr>
            <sz val="9"/>
            <rFont val="Tahoma"/>
            <family val="2"/>
          </rPr>
          <t xml:space="preserve">Victor 
Guareño
</t>
        </r>
      </text>
    </comment>
    <comment ref="R55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55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36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36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59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59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29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29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I70" authorId="0">
      <text>
        <r>
          <rPr>
            <b/>
            <sz val="9"/>
            <rFont val="Tahoma"/>
            <family val="2"/>
          </rPr>
          <t>A desc libre 3.4 lps y 60 m</t>
        </r>
      </text>
    </comment>
    <comment ref="Y70" authorId="1">
      <text>
        <r>
          <rPr>
            <sz val="9"/>
            <rFont val="Tahoma"/>
            <family val="2"/>
          </rPr>
          <t xml:space="preserve">Victor 
Guareño
</t>
        </r>
      </text>
    </comment>
    <comment ref="I74" authorId="0">
      <text>
        <r>
          <rPr>
            <b/>
            <sz val="9"/>
            <rFont val="Tahoma"/>
            <family val="2"/>
          </rPr>
          <t>A desc libre 3.4 lps y 60 m</t>
        </r>
      </text>
    </comment>
    <comment ref="Y74" authorId="1">
      <text>
        <r>
          <rPr>
            <sz val="9"/>
            <rFont val="Tahoma"/>
            <family val="2"/>
          </rPr>
          <t xml:space="preserve">Victor 
Guareño
</t>
        </r>
      </text>
    </comment>
    <comment ref="I69" authorId="0">
      <text>
        <r>
          <rPr>
            <b/>
            <sz val="9"/>
            <rFont val="Tahoma"/>
            <family val="2"/>
          </rPr>
          <t>A desc libre 3.4 lps y 60 m</t>
        </r>
      </text>
    </comment>
    <comment ref="Y69" authorId="1">
      <text>
        <r>
          <rPr>
            <sz val="9"/>
            <rFont val="Tahoma"/>
            <family val="2"/>
          </rPr>
          <t xml:space="preserve">Victor 
Guareño
</t>
        </r>
      </text>
    </comment>
    <comment ref="I73" authorId="0">
      <text>
        <r>
          <rPr>
            <b/>
            <sz val="9"/>
            <rFont val="Tahoma"/>
            <family val="2"/>
          </rPr>
          <t>A desc libre 3.4 lps y 60 m</t>
        </r>
      </text>
    </comment>
    <comment ref="Y73" authorId="1">
      <text>
        <r>
          <rPr>
            <sz val="9"/>
            <rFont val="Tahoma"/>
            <family val="2"/>
          </rPr>
          <t xml:space="preserve">Victor 
Guareño
</t>
        </r>
      </text>
    </comment>
    <comment ref="I79" authorId="0">
      <text>
        <r>
          <rPr>
            <b/>
            <sz val="9"/>
            <rFont val="Tahoma"/>
            <family val="2"/>
          </rPr>
          <t>A desc libre 3.4 lps y 60 m</t>
        </r>
      </text>
    </comment>
    <comment ref="Y79" authorId="1">
      <text>
        <r>
          <rPr>
            <sz val="9"/>
            <rFont val="Tahoma"/>
            <family val="2"/>
          </rPr>
          <t xml:space="preserve">Victor 
Guareño
</t>
        </r>
      </text>
    </comment>
    <comment ref="I75" authorId="0">
      <text>
        <r>
          <rPr>
            <b/>
            <sz val="9"/>
            <rFont val="Tahoma"/>
            <family val="2"/>
          </rPr>
          <t>A desc libre 3.4 lps y 60 m</t>
        </r>
      </text>
    </comment>
    <comment ref="Y75" authorId="1">
      <text>
        <r>
          <rPr>
            <sz val="9"/>
            <rFont val="Tahoma"/>
            <family val="2"/>
          </rPr>
          <t xml:space="preserve">Victor 
Guareño
</t>
        </r>
      </text>
    </comment>
    <comment ref="I78" authorId="0">
      <text>
        <r>
          <rPr>
            <b/>
            <sz val="9"/>
            <rFont val="Tahoma"/>
            <family val="2"/>
          </rPr>
          <t>A desc libre 3.4 lps y 60 m</t>
        </r>
      </text>
    </comment>
    <comment ref="Y78" authorId="1">
      <text>
        <r>
          <rPr>
            <sz val="9"/>
            <rFont val="Tahoma"/>
            <family val="2"/>
          </rPr>
          <t xml:space="preserve">Victor 
Guareño
</t>
        </r>
      </text>
    </comment>
    <comment ref="I80" authorId="0">
      <text>
        <r>
          <rPr>
            <b/>
            <sz val="9"/>
            <rFont val="Tahoma"/>
            <family val="2"/>
          </rPr>
          <t>A desc libre 3.4 lps y 60 m</t>
        </r>
      </text>
    </comment>
    <comment ref="Y80" authorId="1">
      <text>
        <r>
          <rPr>
            <sz val="9"/>
            <rFont val="Tahoma"/>
            <family val="2"/>
          </rPr>
          <t xml:space="preserve">Victor 
Guareño
</t>
        </r>
      </text>
    </comment>
  </commentList>
</comments>
</file>

<file path=xl/comments5.xml><?xml version="1.0" encoding="utf-8"?>
<comments xmlns="http://schemas.openxmlformats.org/spreadsheetml/2006/main">
  <authors>
    <author>Rafael Torres Becerra</author>
  </authors>
  <commentList>
    <comment ref="S4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4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Z5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Z6" authorId="0">
      <text>
        <r>
          <rPr>
            <b/>
            <sz val="9"/>
            <rFont val="Tahoma"/>
            <family val="2"/>
          </rPr>
          <t>Victor 
Guareño</t>
        </r>
      </text>
    </comment>
    <comment ref="Z7" authorId="0">
      <text>
        <r>
          <rPr>
            <b/>
            <sz val="9"/>
            <rFont val="Tahoma"/>
            <family val="2"/>
          </rPr>
          <t>Eliseo 
Mosqueda</t>
        </r>
      </text>
    </comment>
    <comment ref="S9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9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S10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10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S17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17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S19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19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S21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21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S26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26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S29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29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S32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32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S34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34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S36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36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S35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35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S20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20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S24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24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S27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27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Z18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S25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25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S28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28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S33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33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S43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43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Z44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S50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50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S51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51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S57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57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S63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63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S37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37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S60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60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S44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S45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45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S46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46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Z47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Z52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S54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54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S58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58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S62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62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Z53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S61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61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S70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70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S71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71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Z80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S89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89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S76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76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S72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72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S79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79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S82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82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S84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84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S87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87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S91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91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S64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S73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73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Z81" authorId="0">
      <text>
        <r>
          <rPr>
            <b/>
            <sz val="9"/>
            <rFont val="Tahoma"/>
            <family val="2"/>
          </rPr>
          <t>David
Jose Villalobos</t>
        </r>
      </text>
    </comment>
  </commentList>
</comments>
</file>

<file path=xl/comments7.xml><?xml version="1.0" encoding="utf-8"?>
<comments xmlns="http://schemas.openxmlformats.org/spreadsheetml/2006/main">
  <authors>
    <author>Rafael Torres Becerra</author>
  </authors>
  <commentList>
    <comment ref="S4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4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Z5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Z6" authorId="0">
      <text>
        <r>
          <rPr>
            <b/>
            <sz val="9"/>
            <rFont val="Tahoma"/>
            <family val="2"/>
          </rPr>
          <t>Victor 
Guareño</t>
        </r>
      </text>
    </comment>
    <comment ref="Z7" authorId="0">
      <text>
        <r>
          <rPr>
            <b/>
            <sz val="9"/>
            <rFont val="Tahoma"/>
            <family val="2"/>
          </rPr>
          <t>Eliseo 
Mosqueda</t>
        </r>
      </text>
    </comment>
    <comment ref="S10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10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Z8" authorId="0">
      <text>
        <r>
          <rPr>
            <b/>
            <sz val="9"/>
            <rFont val="Tahoma"/>
            <family val="2"/>
          </rPr>
          <t>Eliseo 
Mosqueda</t>
        </r>
      </text>
    </comment>
    <comment ref="S11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S12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S13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S15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11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Z12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Z13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Z15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Z14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S18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18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S19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19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S20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20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Z21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S25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25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Z30" authorId="0">
      <text>
        <r>
          <rPr>
            <b/>
            <sz val="9"/>
            <rFont val="Tahoma"/>
            <family val="2"/>
          </rPr>
          <t>Eliseo 
Mosqueda</t>
        </r>
      </text>
    </comment>
    <comment ref="Z31" authorId="0">
      <text>
        <r>
          <rPr>
            <b/>
            <sz val="9"/>
            <rFont val="Tahoma"/>
            <family val="2"/>
          </rPr>
          <t>Eliseo 
Mosqueda</t>
        </r>
      </text>
    </comment>
    <comment ref="S33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33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S34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S35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35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S36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37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S39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S42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42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S43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43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Z27" authorId="0">
      <text>
        <r>
          <rPr>
            <b/>
            <sz val="9"/>
            <rFont val="Tahoma"/>
            <family val="2"/>
          </rPr>
          <t>Eliseo 
Mosqueda</t>
        </r>
      </text>
    </comment>
    <comment ref="Z36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Z34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Z39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S44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44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S45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45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S51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51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Z53" authorId="0">
      <text>
        <r>
          <rPr>
            <b/>
            <sz val="9"/>
            <rFont val="Tahoma"/>
            <family val="2"/>
          </rPr>
          <t>Eliseo 
Mosqueda</t>
        </r>
      </text>
    </comment>
    <comment ref="S57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57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S58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58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S59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59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Z60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S63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63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S65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65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S73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Z73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Z78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S78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S82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S86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S87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S80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</commentList>
</comments>
</file>

<file path=xl/sharedStrings.xml><?xml version="1.0" encoding="utf-8"?>
<sst xmlns="http://schemas.openxmlformats.org/spreadsheetml/2006/main" count="4336" uniqueCount="922">
  <si>
    <t>Fecha</t>
  </si>
  <si>
    <t>Municipio</t>
  </si>
  <si>
    <t>Localidad</t>
  </si>
  <si>
    <t>Nombre ó Numero</t>
  </si>
  <si>
    <t>HP / Voltaje</t>
  </si>
  <si>
    <t>ÁREA OPERATIVA</t>
  </si>
  <si>
    <t>Brigada</t>
  </si>
  <si>
    <t>15 / 440</t>
  </si>
  <si>
    <t>Amperaje</t>
  </si>
  <si>
    <t>Cable</t>
  </si>
  <si>
    <t>Columna</t>
  </si>
  <si>
    <t>Diam. Columna</t>
  </si>
  <si>
    <t>Tipo de Bomba</t>
  </si>
  <si>
    <t>3"</t>
  </si>
  <si>
    <t>Gasto lps</t>
  </si>
  <si>
    <t>Red</t>
  </si>
  <si>
    <t>8"</t>
  </si>
  <si>
    <t>Diám. de Ademe</t>
  </si>
  <si>
    <t>Motor</t>
  </si>
  <si>
    <t>Modelo</t>
  </si>
  <si>
    <t>Marca</t>
  </si>
  <si>
    <t>Servicio prestado</t>
  </si>
  <si>
    <t>El Salto</t>
  </si>
  <si>
    <t>C.M.</t>
  </si>
  <si>
    <t>Retiro</t>
  </si>
  <si>
    <t>único</t>
  </si>
  <si>
    <t>12"</t>
  </si>
  <si>
    <t>6"</t>
  </si>
  <si>
    <t>Turbina lub x aceite</t>
  </si>
  <si>
    <t>10"</t>
  </si>
  <si>
    <t>85 / 440</t>
  </si>
  <si>
    <t>Medina</t>
  </si>
  <si>
    <t>Instalación</t>
  </si>
  <si>
    <t>Nivel Dinámico</t>
  </si>
  <si>
    <t>Nivel Estático</t>
  </si>
  <si>
    <t>Grondfos</t>
  </si>
  <si>
    <t>Bombea      a:</t>
  </si>
  <si>
    <t>Quitupan</t>
  </si>
  <si>
    <t>Tanque</t>
  </si>
  <si>
    <t>2-1/2" y 2"</t>
  </si>
  <si>
    <t>Franklin</t>
  </si>
  <si>
    <t>5 / 440</t>
  </si>
  <si>
    <t>KSB</t>
  </si>
  <si>
    <t>10 / 440</t>
  </si>
  <si>
    <t>5 / 220</t>
  </si>
  <si>
    <t>3 X 4</t>
  </si>
  <si>
    <t>3 x 10</t>
  </si>
  <si>
    <t># 01</t>
  </si>
  <si>
    <t>se abate</t>
  </si>
  <si>
    <t>Sumergible</t>
  </si>
  <si>
    <t>20 / 220</t>
  </si>
  <si>
    <t>50 / 440</t>
  </si>
  <si>
    <t>sin dato</t>
  </si>
  <si>
    <t>Magdalena</t>
  </si>
  <si>
    <t>40 / 440</t>
  </si>
  <si>
    <t>Bamsa</t>
  </si>
  <si>
    <t>Voltaje</t>
  </si>
  <si>
    <t>Revisión</t>
  </si>
  <si>
    <t>4"</t>
  </si>
  <si>
    <t>2"</t>
  </si>
  <si>
    <t>10 / 220</t>
  </si>
  <si>
    <t>Ret e Inst</t>
  </si>
  <si>
    <t>30 / 440</t>
  </si>
  <si>
    <t>Inst</t>
  </si>
  <si>
    <t>25 / 440</t>
  </si>
  <si>
    <t>14 pasos</t>
  </si>
  <si>
    <t>60 / 440</t>
  </si>
  <si>
    <t>3 x 8</t>
  </si>
  <si>
    <t>sin placa</t>
  </si>
  <si>
    <t>La Quemada</t>
  </si>
  <si>
    <t>3 x 4</t>
  </si>
  <si>
    <t>75 / 440</t>
  </si>
  <si>
    <t>3 x 2</t>
  </si>
  <si>
    <t>Único</t>
  </si>
  <si>
    <t>14"</t>
  </si>
  <si>
    <t>3 pasos</t>
  </si>
  <si>
    <t>US</t>
  </si>
  <si>
    <t>20 / 440</t>
  </si>
  <si>
    <t>3 X 2</t>
  </si>
  <si>
    <t>Red y Tanque</t>
  </si>
  <si>
    <t>Grundfos</t>
  </si>
  <si>
    <t>15 / 220</t>
  </si>
  <si>
    <t>3 x 6</t>
  </si>
  <si>
    <t>3 x 4 x 2</t>
  </si>
  <si>
    <t>100 / 440</t>
  </si>
  <si>
    <t>7 pasos</t>
  </si>
  <si>
    <t>4 pasos</t>
  </si>
  <si>
    <t># 04</t>
  </si>
  <si>
    <t>40 / 220</t>
  </si>
  <si>
    <t>3 X 8</t>
  </si>
  <si>
    <t>12 pasos</t>
  </si>
  <si>
    <t>Zapotlanejo</t>
  </si>
  <si>
    <t>Tapalpa</t>
  </si>
  <si>
    <t>sin marca</t>
  </si>
  <si>
    <t>3 x 1/0</t>
  </si>
  <si>
    <t>medina</t>
  </si>
  <si>
    <t>3 x 2/0</t>
  </si>
  <si>
    <t>Villa Guerrero</t>
  </si>
  <si>
    <t>Noria</t>
  </si>
  <si>
    <t>3 x 12</t>
  </si>
  <si>
    <t>220</t>
  </si>
  <si>
    <t>Pereas</t>
  </si>
  <si>
    <t>Newman</t>
  </si>
  <si>
    <t>Los Arellano</t>
  </si>
  <si>
    <t>se retiro</t>
  </si>
  <si>
    <t>Nuevo</t>
  </si>
  <si>
    <t>125 / 440</t>
  </si>
  <si>
    <t>SAERS</t>
  </si>
  <si>
    <t>Lazaro Cardenas</t>
  </si>
  <si>
    <t>2 x 3 x 4</t>
  </si>
  <si>
    <t>San Martin de Bolaños</t>
  </si>
  <si>
    <t>5 pasos</t>
  </si>
  <si>
    <t>Altamira</t>
  </si>
  <si>
    <t>6 pasos</t>
  </si>
  <si>
    <t>7.5 / 220</t>
  </si>
  <si>
    <t>440-444-438</t>
  </si>
  <si>
    <t>2 / 220</t>
  </si>
  <si>
    <t>Ojo de Agua</t>
  </si>
  <si>
    <t>2-1/2"</t>
  </si>
  <si>
    <t>Tuxcacuesco</t>
  </si>
  <si>
    <t>Degollado</t>
  </si>
  <si>
    <t>Siemens</t>
  </si>
  <si>
    <t>2 x 3 x 2</t>
  </si>
  <si>
    <t>150 / 440</t>
  </si>
  <si>
    <t>7.5 / 440</t>
  </si>
  <si>
    <t>Hrs</t>
  </si>
  <si>
    <t>se retiró</t>
  </si>
  <si>
    <t>Santa Fe</t>
  </si>
  <si>
    <t>Santiaguito</t>
  </si>
  <si>
    <t>3 X 6</t>
  </si>
  <si>
    <t>Los Bajios</t>
  </si>
  <si>
    <t>Atengo</t>
  </si>
  <si>
    <t>Xochiltepec</t>
  </si>
  <si>
    <t>3 X 1/0</t>
  </si>
  <si>
    <t>10 pasos</t>
  </si>
  <si>
    <t>Tuxpan</t>
  </si>
  <si>
    <t>6" y 8"</t>
  </si>
  <si>
    <t># 03</t>
  </si>
  <si>
    <t>33-33-32</t>
  </si>
  <si>
    <t>55 / 440</t>
  </si>
  <si>
    <t>Hostotipaquillo</t>
  </si>
  <si>
    <t>Las Canoas</t>
  </si>
  <si>
    <t>10 impulsores</t>
  </si>
  <si>
    <t>8" y 6"</t>
  </si>
  <si>
    <t>El Arenal</t>
  </si>
  <si>
    <t>Huejucar</t>
  </si>
  <si>
    <t>Se retiro</t>
  </si>
  <si>
    <t>Sin Placa</t>
  </si>
  <si>
    <t>3x4 y 3x8</t>
  </si>
  <si>
    <t>Canoas</t>
  </si>
  <si>
    <t>?? / 440</t>
  </si>
  <si>
    <t>440</t>
  </si>
  <si>
    <t>Los Noxtles</t>
  </si>
  <si>
    <t>San Martín Hidalgo</t>
  </si>
  <si>
    <t>nuevo</t>
  </si>
  <si>
    <t>Zapotlan el Grande</t>
  </si>
  <si>
    <t>Cd. Guzman</t>
  </si>
  <si>
    <t>no esta equipado</t>
  </si>
  <si>
    <t>1-1/4"</t>
  </si>
  <si>
    <t>Peralta</t>
  </si>
  <si>
    <t>Catarina 3</t>
  </si>
  <si>
    <t>pozo # 01</t>
  </si>
  <si>
    <t>Pozo # 01</t>
  </si>
  <si>
    <t>El Saucillo</t>
  </si>
  <si>
    <t>Colotlán</t>
  </si>
  <si>
    <t>El Plan</t>
  </si>
  <si>
    <t>Miguel</t>
  </si>
  <si>
    <t>Canales</t>
  </si>
  <si>
    <t>Los Arellanos</t>
  </si>
  <si>
    <t>RETIRO E INSTALACION DE EQUIPOS DE BOMBEO DE POZOS PROFUNDOS AÑO 2012</t>
  </si>
  <si>
    <t>Noe</t>
  </si>
  <si>
    <t>Omar</t>
  </si>
  <si>
    <t>El Sauz de los Marquez</t>
  </si>
  <si>
    <t>9-8-7.5</t>
  </si>
  <si>
    <t>Las Tapias</t>
  </si>
  <si>
    <t>La Cueva</t>
  </si>
  <si>
    <t>La Cofradía</t>
  </si>
  <si>
    <t>Jesus</t>
  </si>
  <si>
    <t>San Buenaventura</t>
  </si>
  <si>
    <t>Revision</t>
  </si>
  <si>
    <t>San José de los Marques</t>
  </si>
  <si>
    <t>Tapias</t>
  </si>
  <si>
    <t>41-49-43</t>
  </si>
  <si>
    <t>Cofradia</t>
  </si>
  <si>
    <t>Cabo Corrientes</t>
  </si>
  <si>
    <t>Chacala</t>
  </si>
  <si>
    <t>Ahualulco de Mercado</t>
  </si>
  <si>
    <t>Los Mezquites</t>
  </si>
  <si>
    <t>MSR6403460</t>
  </si>
  <si>
    <t>ALTAMIRA RW30</t>
  </si>
  <si>
    <t>La Gavilana</t>
  </si>
  <si>
    <t>San Juanito Escobedo</t>
  </si>
  <si>
    <t>El Azafrán</t>
  </si>
  <si>
    <t>viejo</t>
  </si>
  <si>
    <t>El Carrizal</t>
  </si>
  <si>
    <t>Gerardo</t>
  </si>
  <si>
    <t>La Manzanilla</t>
  </si>
  <si>
    <t>La Cebadilla</t>
  </si>
  <si>
    <t>39 Impulsores</t>
  </si>
  <si>
    <t>Sin Marca</t>
  </si>
  <si>
    <t>21-20-19</t>
  </si>
  <si>
    <t>228-220-232</t>
  </si>
  <si>
    <t>no se instalo</t>
  </si>
  <si>
    <t>encapsulado</t>
  </si>
  <si>
    <t>ALTAMIRA</t>
  </si>
  <si>
    <t>Las Liebres</t>
  </si>
  <si>
    <t>Tonaya</t>
  </si>
  <si>
    <t>Acua-pak</t>
  </si>
  <si>
    <t>220-221-216</t>
  </si>
  <si>
    <t>13-14-15</t>
  </si>
  <si>
    <t>40S50-15</t>
  </si>
  <si>
    <t>3" y 4"</t>
  </si>
  <si>
    <t xml:space="preserve">Franklin </t>
  </si>
  <si>
    <t>San Sebastían del Oeste</t>
  </si>
  <si>
    <t>Las Tortugas</t>
  </si>
  <si>
    <t>El Tazajal</t>
  </si>
  <si>
    <t>1.8 y 2.4</t>
  </si>
  <si>
    <t>Sin dato</t>
  </si>
  <si>
    <t>14-14-14</t>
  </si>
  <si>
    <t>franklin</t>
  </si>
  <si>
    <t>85S100-9</t>
  </si>
  <si>
    <t>Sin energia</t>
  </si>
  <si>
    <r>
      <t xml:space="preserve">Sta. Ma del Oro
</t>
    </r>
    <r>
      <rPr>
        <b/>
        <sz val="10"/>
        <color indexed="10"/>
        <rFont val="Arial"/>
        <family val="2"/>
      </rPr>
      <t>EMERGENTE</t>
    </r>
  </si>
  <si>
    <t>sin poliducto</t>
  </si>
  <si>
    <t>430-425-425</t>
  </si>
  <si>
    <t>46-49-50</t>
  </si>
  <si>
    <t>Pozo # 09</t>
  </si>
  <si>
    <t>Jonston</t>
  </si>
  <si>
    <t>2/0</t>
  </si>
  <si>
    <t>130-127-122</t>
  </si>
  <si>
    <t>Huaxtla</t>
  </si>
  <si>
    <t>Pozo # 04</t>
  </si>
  <si>
    <t>RETIRO E INSTALACION DE EQUIPOS DE BOMBEO DE POZOS PROFUNDOS AÑO 2014</t>
  </si>
  <si>
    <t>472-474-477</t>
  </si>
  <si>
    <t>72-73-70</t>
  </si>
  <si>
    <t>Rancho El Niño</t>
  </si>
  <si>
    <t>varios
2", 3" y 4"</t>
  </si>
  <si>
    <t>Se
Retiró</t>
  </si>
  <si>
    <t>Voltaje erroneo</t>
  </si>
  <si>
    <t>V1111038-P11330385</t>
  </si>
  <si>
    <t>A1.6T100-55</t>
  </si>
  <si>
    <t>No se arrancó</t>
  </si>
  <si>
    <t>Erroneo</t>
  </si>
  <si>
    <t>19-21-19</t>
  </si>
  <si>
    <t>41-34-20</t>
  </si>
  <si>
    <t>222-218-230</t>
  </si>
  <si>
    <t>18-17-18</t>
  </si>
  <si>
    <t>Amatitán</t>
  </si>
  <si>
    <t>pozo # 03</t>
  </si>
  <si>
    <t>7 impulsores</t>
  </si>
  <si>
    <t>106-106-108</t>
  </si>
  <si>
    <t>Fuera de servicio</t>
  </si>
  <si>
    <t>Santa Crúz</t>
  </si>
  <si>
    <t># 2 Empalme
Horendain</t>
  </si>
  <si>
    <t>Poblacion Beneficiada</t>
  </si>
  <si>
    <t>Región</t>
  </si>
  <si>
    <t>421-421-421</t>
  </si>
  <si>
    <t>18-18-18</t>
  </si>
  <si>
    <t># 01
 Unidad</t>
  </si>
  <si>
    <t>203460/20/440</t>
  </si>
  <si>
    <t>20 /440</t>
  </si>
  <si>
    <t>arath</t>
  </si>
  <si>
    <t>Ojuelos</t>
  </si>
  <si>
    <t>Los Campos</t>
  </si>
  <si>
    <t>Pedregal de San Angel</t>
  </si>
  <si>
    <t>La Manzanilla de la Paz</t>
  </si>
  <si>
    <t>Villa Morelos</t>
  </si>
  <si>
    <t>22 PASOS</t>
  </si>
  <si>
    <t>Sin pplaca</t>
  </si>
  <si>
    <t>Linea</t>
  </si>
  <si>
    <t># 02 Vjo.</t>
  </si>
  <si>
    <t>432-436-427</t>
  </si>
  <si>
    <t>35-38-35</t>
  </si>
  <si>
    <t>7 Pasos</t>
  </si>
  <si>
    <t>27-26-24</t>
  </si>
  <si>
    <t>SP-90-22</t>
  </si>
  <si>
    <t>482-478-481</t>
  </si>
  <si>
    <t>67-68-65</t>
  </si>
  <si>
    <t>475-475-475</t>
  </si>
  <si>
    <t>Pozo 4 
(El Charco)</t>
  </si>
  <si>
    <t># 09</t>
  </si>
  <si>
    <t>8 Pasos</t>
  </si>
  <si>
    <t>111-111-112</t>
  </si>
  <si>
    <t>439-441-441</t>
  </si>
  <si>
    <t>Totatiche</t>
  </si>
  <si>
    <t>(4)  Ret-inst
Ret-ins</t>
  </si>
  <si>
    <t>50-47-54</t>
  </si>
  <si>
    <t>220-222-230</t>
  </si>
  <si>
    <t>25 / 220</t>
  </si>
  <si>
    <t>KOR 15R250-8</t>
  </si>
  <si>
    <t xml:space="preserve">CRI </t>
  </si>
  <si>
    <t># 01
El Corralon</t>
  </si>
  <si>
    <t>34-44-47</t>
  </si>
  <si>
    <t>228-238-240</t>
  </si>
  <si>
    <t>35 / 220</t>
  </si>
  <si>
    <t>Santa Rita</t>
  </si>
  <si>
    <t>18-15-14</t>
  </si>
  <si>
    <t>227-224-217</t>
  </si>
  <si>
    <t>Acaspulco</t>
  </si>
  <si>
    <t>44-40-48</t>
  </si>
  <si>
    <t>232-221-228</t>
  </si>
  <si>
    <t>pozo 02</t>
  </si>
  <si>
    <t>Neuman</t>
  </si>
  <si>
    <t>38-47-56</t>
  </si>
  <si>
    <t>450-472-480</t>
  </si>
  <si>
    <t>1-1/2"</t>
  </si>
  <si>
    <t>1 / 127</t>
  </si>
  <si>
    <t>F.E.</t>
  </si>
  <si>
    <t>Pozo # 03</t>
  </si>
  <si>
    <t>47-46-47</t>
  </si>
  <si>
    <t>439-442-440</t>
  </si>
  <si>
    <t>4", 3" y 2"</t>
  </si>
  <si>
    <t>se Retiro</t>
  </si>
  <si>
    <t>pozo # 08</t>
  </si>
  <si>
    <t>Temastián</t>
  </si>
  <si>
    <t>Parque Industrial</t>
  </si>
  <si>
    <t>54-47-54</t>
  </si>
  <si>
    <t>437-436-434</t>
  </si>
  <si>
    <t>14B60012P
111221328</t>
  </si>
  <si>
    <t>Zacoalco de Torres</t>
  </si>
  <si>
    <t>Andres Figuero</t>
  </si>
  <si>
    <t>Rev-Inst-Ret</t>
  </si>
  <si>
    <t>Pumps</t>
  </si>
  <si>
    <t>SP-200-06</t>
  </si>
  <si>
    <t>227-225-226</t>
  </si>
  <si>
    <t>60-58-58</t>
  </si>
  <si>
    <t>3x8 y 3x4</t>
  </si>
  <si>
    <t>Sanmina-16
Atlas</t>
  </si>
  <si>
    <t>Pozo 03</t>
  </si>
  <si>
    <t>Sistema</t>
  </si>
  <si>
    <t>445-437-445</t>
  </si>
  <si>
    <t>9 impulsores</t>
  </si>
  <si>
    <t>15-11-11</t>
  </si>
  <si>
    <t>Los Laureles</t>
  </si>
  <si>
    <t>31-32-33</t>
  </si>
  <si>
    <t>220-221-219</t>
  </si>
  <si>
    <t>Pozo 3</t>
  </si>
  <si>
    <t>89-89-85</t>
  </si>
  <si>
    <t>San Mames</t>
  </si>
  <si>
    <t>No esta energizado</t>
  </si>
  <si>
    <t>no hay descarga</t>
  </si>
  <si>
    <t>16520-18</t>
  </si>
  <si>
    <t>85S100-8</t>
  </si>
  <si>
    <t>Tecalitlan</t>
  </si>
  <si>
    <t>KOR2R75-39</t>
  </si>
  <si>
    <t>3 x 10
 y  3 x 2</t>
  </si>
  <si>
    <t>11-13-12</t>
  </si>
  <si>
    <t>439-434-455</t>
  </si>
  <si>
    <t>12-10-12</t>
  </si>
  <si>
    <t>432-438-452</t>
  </si>
  <si>
    <t>Pozo 25</t>
  </si>
  <si>
    <t>KOR</t>
  </si>
  <si>
    <t>18 Pasos</t>
  </si>
  <si>
    <t>Guadalupe</t>
  </si>
  <si>
    <t>Tomatlán</t>
  </si>
  <si>
    <t>La Garita</t>
  </si>
  <si>
    <t>438-434-418</t>
  </si>
  <si>
    <t>93-96-73</t>
  </si>
  <si>
    <t>44 / 440</t>
  </si>
  <si>
    <t>KOR 32R600-7-1B</t>
  </si>
  <si>
    <t>3 X 2/0</t>
  </si>
  <si>
    <t>Tateposco #04</t>
  </si>
  <si>
    <t>75-74-75</t>
  </si>
  <si>
    <t>454-455-460</t>
  </si>
  <si>
    <t>No se retiro</t>
  </si>
  <si>
    <t>Zapotlán el Grande</t>
  </si>
  <si>
    <t>39-39-39</t>
  </si>
  <si>
    <t>366-468-466</t>
  </si>
  <si>
    <t>105-115-119</t>
  </si>
  <si>
    <t>465-466-459</t>
  </si>
  <si>
    <t>Pozo # 11</t>
  </si>
  <si>
    <t>83.5-78.4-79.7</t>
  </si>
  <si>
    <t>442-444-441</t>
  </si>
  <si>
    <t>Pozo # 22</t>
  </si>
  <si>
    <t>Q83V11</t>
  </si>
  <si>
    <t>121-126-127</t>
  </si>
  <si>
    <t>468-462-468</t>
  </si>
  <si>
    <t>Arandas</t>
  </si>
  <si>
    <t>114-115-124</t>
  </si>
  <si>
    <t>460-462-467</t>
  </si>
  <si>
    <t>Pozo # 07
(alfalfa)</t>
  </si>
  <si>
    <t>150S150/8</t>
  </si>
  <si>
    <t>18-19-21</t>
  </si>
  <si>
    <t>451-451-451</t>
  </si>
  <si>
    <t>438-441-444</t>
  </si>
  <si>
    <t>s/p</t>
  </si>
  <si>
    <t>La Purisima</t>
  </si>
  <si>
    <t>11-11-11</t>
  </si>
  <si>
    <t>KOR 10 R 15-4/6</t>
  </si>
  <si>
    <t>3 X ??</t>
  </si>
  <si>
    <t>Ameca</t>
  </si>
  <si>
    <t>Pesca</t>
  </si>
  <si>
    <t>La Isla</t>
  </si>
  <si>
    <t>NO SE PUDO RESCATAR A PESAR DE TENERLA SUJETADA TRES VECES, ESTA ATORADA Y HAY RIESGO DE QUE SE REVIENTE EL CABLE QUEDANDO LA HERRAMIENTA Y CABLE ABAJO.</t>
  </si>
  <si>
    <t>Se retiró</t>
  </si>
  <si>
    <t>Santa Maria de los Ángeles</t>
  </si>
  <si>
    <t>Huacasco</t>
  </si>
  <si>
    <t>El Fraile</t>
  </si>
  <si>
    <r>
      <rPr>
        <sz val="10"/>
        <rFont val="Arial"/>
        <family val="2"/>
      </rPr>
      <t>Pozo # 05</t>
    </r>
    <r>
      <rPr>
        <sz val="8"/>
        <rFont val="Arial"/>
        <family val="2"/>
      </rPr>
      <t xml:space="preserve"> 
La Tinaja</t>
    </r>
  </si>
  <si>
    <t>300S750-18</t>
  </si>
  <si>
    <t>94-84-91</t>
  </si>
  <si>
    <t>462-466-463</t>
  </si>
  <si>
    <t>3 impulsores</t>
  </si>
  <si>
    <t>55-50-48</t>
  </si>
  <si>
    <t>223-222-221</t>
  </si>
  <si>
    <t>20915/9812227-MSU</t>
  </si>
  <si>
    <t>26-25-22</t>
  </si>
  <si>
    <t>450-435-438</t>
  </si>
  <si>
    <t>27-28-26</t>
  </si>
  <si>
    <t>442-443-443</t>
  </si>
  <si>
    <t>43-48-41</t>
  </si>
  <si>
    <t>434-425-438</t>
  </si>
  <si>
    <t>Pozo # 02</t>
  </si>
  <si>
    <t>88494-2</t>
  </si>
  <si>
    <t>125-127-128</t>
  </si>
  <si>
    <t>451-450-453</t>
  </si>
  <si>
    <t>51-61-59</t>
  </si>
  <si>
    <t>462-457-452</t>
  </si>
  <si>
    <t>El Gargantillo</t>
  </si>
  <si>
    <t>451-445-454</t>
  </si>
  <si>
    <t>19-20-22</t>
  </si>
  <si>
    <t>61-61-59</t>
  </si>
  <si>
    <t>442-446-448</t>
  </si>
  <si>
    <t>Poblado Nuevo</t>
  </si>
  <si>
    <t>Mezquites 1</t>
  </si>
  <si>
    <t>KOR R-20-L/2 11</t>
  </si>
  <si>
    <t>25-33-33</t>
  </si>
  <si>
    <t>439-430-413</t>
  </si>
  <si>
    <t>"ESTE POZO PROFUNDO QUEDO FUERA DE SERVICIO DEBIDO QUE ESTA SIENDO SUSTITUIDO POR UNO NUEVO A 5 METROS"</t>
  </si>
  <si>
    <t>Pozo único</t>
  </si>
  <si>
    <t>KOR 6-R-150-13</t>
  </si>
  <si>
    <t>23-23-23</t>
  </si>
  <si>
    <t>456-456-457</t>
  </si>
  <si>
    <t>C.M</t>
  </si>
  <si>
    <t># 24 Palos Colorados</t>
  </si>
  <si>
    <t>55-56-58</t>
  </si>
  <si>
    <t>3 x 2 y
 3 x 4</t>
  </si>
  <si>
    <t>RETIRO E INSTALACION DE EQUIPOS DE BOMBEO DE POZOS PROFUNDOS AÑO 2015</t>
  </si>
  <si>
    <t>Las Cuevas</t>
  </si>
  <si>
    <t>Retiro parcial</t>
  </si>
  <si>
    <t>207-210-204</t>
  </si>
  <si>
    <t>?? / 220</t>
  </si>
  <si>
    <t>El Epazote</t>
  </si>
  <si>
    <t>"ESTE POZO PROFUNDO QUEDO FUERA DE SERVICIO DEBIDO QUE PERDIO SU GASTO"</t>
  </si>
  <si>
    <t>7-R
La Alfalfa</t>
  </si>
  <si>
    <t>114-120-122</t>
  </si>
  <si>
    <t>469-466-472</t>
  </si>
  <si>
    <t>Jose Ma. Morelos</t>
  </si>
  <si>
    <t>MSR 6306460</t>
  </si>
  <si>
    <t>AR</t>
  </si>
  <si>
    <t>40-38-34</t>
  </si>
  <si>
    <t>430-433-424</t>
  </si>
  <si>
    <t>422-417-419</t>
  </si>
  <si>
    <t>26-28-26</t>
  </si>
  <si>
    <t>Se Retiró</t>
  </si>
  <si>
    <t>Las Limas</t>
  </si>
  <si>
    <t>San José de las Flores</t>
  </si>
  <si>
    <r>
      <rPr>
        <sz val="8"/>
        <rFont val="Arial"/>
        <family val="2"/>
      </rPr>
      <t>Pozo # 02</t>
    </r>
    <r>
      <rPr>
        <sz val="6"/>
        <rFont val="Arial"/>
        <family val="2"/>
      </rPr>
      <t xml:space="preserve">
Camino a la Villa</t>
    </r>
  </si>
  <si>
    <t>Se Retiro</t>
  </si>
  <si>
    <t>57-51-42</t>
  </si>
  <si>
    <t>440-458-450</t>
  </si>
  <si>
    <t>102-98-110</t>
  </si>
  <si>
    <t>440-445-440</t>
  </si>
  <si>
    <t>El Crrizal</t>
  </si>
  <si>
    <t>19-18-18</t>
  </si>
  <si>
    <t>233-240-238</t>
  </si>
  <si>
    <t>24-23-26</t>
  </si>
  <si>
    <t>445-444-440</t>
  </si>
  <si>
    <t>San Nicolás</t>
  </si>
  <si>
    <t>San Nicolas</t>
  </si>
  <si>
    <t>453-460-440</t>
  </si>
  <si>
    <t>Casimiro Castillo</t>
  </si>
  <si>
    <t>Lo Arado</t>
  </si>
  <si>
    <t>Franklin Electric</t>
  </si>
  <si>
    <t>92-83-101</t>
  </si>
  <si>
    <t>239-232-240</t>
  </si>
  <si>
    <t>Punta de Agua</t>
  </si>
  <si>
    <t>Rev</t>
  </si>
  <si>
    <t>Sin acceso para los trabajos de rehabilitacion del pozo profundo</t>
  </si>
  <si>
    <t>Lus Huizares</t>
  </si>
  <si>
    <t>MS152-10</t>
  </si>
  <si>
    <t>RP-152-A/8</t>
  </si>
  <si>
    <t>448-456-457</t>
  </si>
  <si>
    <t>12-14-13</t>
  </si>
  <si>
    <t>Gómez Farías</t>
  </si>
  <si>
    <t>Uno</t>
  </si>
  <si>
    <t>50-46-46</t>
  </si>
  <si>
    <t>227-228-230</t>
  </si>
  <si>
    <t>Salto Las Peñas</t>
  </si>
  <si>
    <t>BMS034M2667</t>
  </si>
  <si>
    <t>Pozo Viejo</t>
  </si>
  <si>
    <t>20 pasos</t>
  </si>
  <si>
    <t>Tecalitlán</t>
  </si>
  <si>
    <t>No funcionó</t>
  </si>
  <si>
    <t>BARMESA</t>
  </si>
  <si>
    <t>SP300-9</t>
  </si>
  <si>
    <t>ACRI</t>
  </si>
  <si>
    <t>38-36-39</t>
  </si>
  <si>
    <t>476-473-472</t>
  </si>
  <si>
    <t>Quitúpan</t>
  </si>
  <si>
    <t>Santa Cruz / Rafael Picazo</t>
  </si>
  <si>
    <t>estaba instalada</t>
  </si>
  <si>
    <t xml:space="preserve">No se retiro </t>
  </si>
  <si>
    <t>30-23-30</t>
  </si>
  <si>
    <t>234-254-232</t>
  </si>
  <si>
    <t>No se Retiro</t>
  </si>
  <si>
    <t>Las Abejas</t>
  </si>
  <si>
    <t>sin equi-par</t>
  </si>
  <si>
    <t>Francisco I. Madero</t>
  </si>
  <si>
    <t>16-16-17</t>
  </si>
  <si>
    <t>231-213-218</t>
  </si>
  <si>
    <t>7 / 220</t>
  </si>
  <si>
    <t>20-R-400</t>
  </si>
  <si>
    <t>230-230-232</t>
  </si>
  <si>
    <t>Chacha-huatlan</t>
  </si>
  <si>
    <t>Bomba en el fondo</t>
  </si>
  <si>
    <t>Pedrollo</t>
  </si>
  <si>
    <t>Crucero de Santa María</t>
  </si>
  <si>
    <t>Pozo 05</t>
  </si>
  <si>
    <t>KOR20R400-10</t>
  </si>
  <si>
    <t>KOR15R500-14</t>
  </si>
  <si>
    <t>63-58-60</t>
  </si>
  <si>
    <t>446-447-440</t>
  </si>
  <si>
    <t>25-49-52</t>
  </si>
  <si>
    <t>439-441-442</t>
  </si>
  <si>
    <t>15 pazos</t>
  </si>
  <si>
    <t>65R255GC
250-PD</t>
  </si>
  <si>
    <t>222-224-225</t>
  </si>
  <si>
    <t>67-71-75</t>
  </si>
  <si>
    <t xml:space="preserve">              BOMBA RESCATADA DEL FONDO CON ÉXITO Y SE LLEVO A SERVICIO PARA INSTALARLA POSTERIORMENTE</t>
  </si>
  <si>
    <t>SOLAR</t>
  </si>
  <si>
    <t>No
funcionó</t>
  </si>
  <si>
    <t>DIVA SOLAR</t>
  </si>
  <si>
    <t>110-75</t>
  </si>
  <si>
    <t>DIVA
SOLAR</t>
  </si>
  <si>
    <t>4.02</t>
  </si>
  <si>
    <t>Energia
Solar</t>
  </si>
  <si>
    <t>24-34-30</t>
  </si>
  <si>
    <t>440-459-432</t>
  </si>
  <si>
    <t>Andres Figueroa</t>
  </si>
  <si>
    <t>No. 01</t>
  </si>
  <si>
    <t>Encapsulada</t>
  </si>
  <si>
    <t>60-58-57</t>
  </si>
  <si>
    <t>Ojo de Agua de Cardos</t>
  </si>
  <si>
    <t>49P11201329</t>
  </si>
  <si>
    <t>8-7-6</t>
  </si>
  <si>
    <t>456-437-463</t>
  </si>
  <si>
    <t>No. 02</t>
  </si>
  <si>
    <t>25-29-25</t>
  </si>
  <si>
    <t>239-239-236</t>
  </si>
  <si>
    <t>61-58-61</t>
  </si>
  <si>
    <t>443-445-442</t>
  </si>
  <si>
    <t>Panteón</t>
  </si>
  <si>
    <t>238-238-235</t>
  </si>
  <si>
    <t>Ciudad Guzmán</t>
  </si>
  <si>
    <t>Amatanejo</t>
  </si>
  <si>
    <t>9-10-1.5</t>
  </si>
  <si>
    <t>220-218</t>
  </si>
  <si>
    <t>Guld</t>
  </si>
  <si>
    <t>9RCLC-4</t>
  </si>
  <si>
    <t>2 x 3 x 1/0</t>
  </si>
  <si>
    <t>167-176-173</t>
  </si>
  <si>
    <t>433-437-440</t>
  </si>
  <si>
    <t>La Miseria</t>
  </si>
  <si>
    <t>Turbina lub. x agua</t>
  </si>
  <si>
    <t>BMJ 6AC-5E</t>
  </si>
  <si>
    <t>N15E1D871</t>
  </si>
  <si>
    <t>La Cumbre</t>
  </si>
  <si>
    <t>22MX500-62A</t>
  </si>
  <si>
    <t>63-67-69</t>
  </si>
  <si>
    <t>428-437-431</t>
  </si>
  <si>
    <t>Pozo # 16</t>
  </si>
  <si>
    <t>(3) Ret-Inst-Rev</t>
  </si>
  <si>
    <t>Alum # 2</t>
  </si>
  <si>
    <t>28-33-37</t>
  </si>
  <si>
    <t>215-221-220</t>
  </si>
  <si>
    <t>C. M.</t>
  </si>
  <si>
    <t>(2) Ret-Inst-Rev</t>
  </si>
  <si>
    <t>Pozos 9 y 11</t>
  </si>
  <si>
    <t>Emiliano Zapata</t>
  </si>
  <si>
    <t>Noé</t>
  </si>
  <si>
    <t>Tequesquite</t>
  </si>
  <si>
    <t>0712/2015</t>
  </si>
  <si>
    <t>Villa Corona</t>
  </si>
  <si>
    <t>Estipac</t>
  </si>
  <si>
    <t>Pozo 1</t>
  </si>
  <si>
    <t>RETIRO E INSTALACION DE EQUIPOS DE BOMBEO DE POZOS PROFUNDOS AÑO 2016</t>
  </si>
  <si>
    <t>3X10 AWG</t>
  </si>
  <si>
    <t xml:space="preserve">Magdalena </t>
  </si>
  <si>
    <t>51-46-46</t>
  </si>
  <si>
    <t>Campo Acosta</t>
  </si>
  <si>
    <t>KOR 20ER400-10</t>
  </si>
  <si>
    <t>45-42-45</t>
  </si>
  <si>
    <t>442-442-440</t>
  </si>
  <si>
    <t>Pozo 2</t>
  </si>
  <si>
    <t xml:space="preserve">Grundfos </t>
  </si>
  <si>
    <t>300S400-10</t>
  </si>
  <si>
    <t>52-48-51</t>
  </si>
  <si>
    <t>440-442-437</t>
  </si>
  <si>
    <t>El Pitayito</t>
  </si>
  <si>
    <t>Ixtlahuacán del Río</t>
  </si>
  <si>
    <t>El Barro</t>
  </si>
  <si>
    <t>Huejuquilla el Alto</t>
  </si>
  <si>
    <t>Tenzompa</t>
  </si>
  <si>
    <t>El Bajío de los Sanchez</t>
  </si>
  <si>
    <t>La Ánimas</t>
  </si>
  <si>
    <t>Maniobras</t>
  </si>
  <si>
    <t>2½"</t>
  </si>
  <si>
    <t>23-20-24</t>
  </si>
  <si>
    <t>451-461-453</t>
  </si>
  <si>
    <t xml:space="preserve">Altamira </t>
  </si>
  <si>
    <t>Saúl</t>
  </si>
  <si>
    <t>Empalme</t>
  </si>
  <si>
    <t>Santa Cruz</t>
  </si>
  <si>
    <t>21-20-20</t>
  </si>
  <si>
    <t>469-470-468</t>
  </si>
  <si>
    <t>Palo Verde</t>
  </si>
  <si>
    <t>5"</t>
  </si>
  <si>
    <t>30 / 220</t>
  </si>
  <si>
    <t>85S300-26</t>
  </si>
  <si>
    <t>2-2½"</t>
  </si>
  <si>
    <t>7.50 / 440</t>
  </si>
  <si>
    <t>461-468-449</t>
  </si>
  <si>
    <t>12-15-13</t>
  </si>
  <si>
    <t>435-431-436</t>
  </si>
  <si>
    <t>San José de los Márquez</t>
  </si>
  <si>
    <t>85S400-33</t>
  </si>
  <si>
    <t>KOR15R400-12</t>
  </si>
  <si>
    <t>49-51-54</t>
  </si>
  <si>
    <t>437-442-441</t>
  </si>
  <si>
    <t>Pozo Los Arellano</t>
  </si>
  <si>
    <t>Pozo Pereas</t>
  </si>
  <si>
    <t>El arenal</t>
  </si>
  <si>
    <t xml:space="preserve">Pozo El Organo  </t>
  </si>
  <si>
    <t>Cocula</t>
  </si>
  <si>
    <t>Pozo 6</t>
  </si>
  <si>
    <t>KOR3R75-25</t>
  </si>
  <si>
    <t>Pozo Cementerio</t>
  </si>
  <si>
    <t>Ret .</t>
  </si>
  <si>
    <t xml:space="preserve">Cocula </t>
  </si>
  <si>
    <t xml:space="preserve">Pozo Camichines  </t>
  </si>
  <si>
    <t>Mezquitic</t>
  </si>
  <si>
    <t>El Mortero</t>
  </si>
  <si>
    <t>Camichines</t>
  </si>
  <si>
    <t>Huejuquilla  el Alto</t>
  </si>
  <si>
    <t>Mezquites I</t>
  </si>
  <si>
    <t>San Martín de Hidalgo</t>
  </si>
  <si>
    <t xml:space="preserve">Chuy </t>
  </si>
  <si>
    <t>KOR10R200-1-3</t>
  </si>
  <si>
    <t>Ixtlahuacan de los Membillos</t>
  </si>
  <si>
    <t>Palo Alto</t>
  </si>
  <si>
    <t>SP1021</t>
  </si>
  <si>
    <t>monofásico Barmesa</t>
  </si>
  <si>
    <t>La Sauceda</t>
  </si>
  <si>
    <t>Pozo 8</t>
  </si>
  <si>
    <t>Jesús P.</t>
  </si>
  <si>
    <t>Parque Ind.</t>
  </si>
  <si>
    <t>Pozo SCI 29</t>
  </si>
  <si>
    <t xml:space="preserve">Arandas </t>
  </si>
  <si>
    <t>Limpieza e Inst.</t>
  </si>
  <si>
    <t>Rinconada de los Vázquez</t>
  </si>
  <si>
    <t>S / D.</t>
  </si>
  <si>
    <t>453-456-452</t>
  </si>
  <si>
    <t>35-31-35</t>
  </si>
  <si>
    <t>Mexticacán</t>
  </si>
  <si>
    <t>Cañada de Islas</t>
  </si>
  <si>
    <t>S / D</t>
  </si>
  <si>
    <t>Ret.</t>
  </si>
  <si>
    <t>1.80 m.</t>
  </si>
  <si>
    <t>Turbina</t>
  </si>
  <si>
    <t>Warson</t>
  </si>
  <si>
    <t xml:space="preserve">US </t>
  </si>
  <si>
    <t>3 x 1/0 AWG</t>
  </si>
  <si>
    <t>Noria El Castigo</t>
  </si>
  <si>
    <t>Noria La Miseria</t>
  </si>
  <si>
    <t>35-33-35</t>
  </si>
  <si>
    <t>BNJ</t>
  </si>
  <si>
    <t>6AC / 5C</t>
  </si>
  <si>
    <t>|</t>
  </si>
  <si>
    <t>74-74-77</t>
  </si>
  <si>
    <t>456-464-476</t>
  </si>
  <si>
    <t>Inst.</t>
  </si>
  <si>
    <t>Suditra</t>
  </si>
  <si>
    <t>40-30</t>
  </si>
  <si>
    <t>13-13-14</t>
  </si>
  <si>
    <t>434-431-439</t>
  </si>
  <si>
    <t xml:space="preserve">Santa María </t>
  </si>
  <si>
    <t xml:space="preserve">Pozo Santa María </t>
  </si>
  <si>
    <t>Pozo Arroyo Seco</t>
  </si>
  <si>
    <t>Barmesa</t>
  </si>
  <si>
    <t>CP 622503-60</t>
  </si>
  <si>
    <t>CRI</t>
  </si>
  <si>
    <t>77-78-77</t>
  </si>
  <si>
    <t>440-444-443</t>
  </si>
  <si>
    <t>Atoyac</t>
  </si>
  <si>
    <t>S D</t>
  </si>
  <si>
    <t>Rafael Picazo</t>
  </si>
  <si>
    <t>Se suspendió  actividad por accidente en el traslado</t>
  </si>
  <si>
    <t xml:space="preserve">Ret </t>
  </si>
  <si>
    <t>Santa Cruz de Bárcenas</t>
  </si>
  <si>
    <t>Pozo Santa Cruz</t>
  </si>
  <si>
    <t>Ret</t>
  </si>
  <si>
    <t>Acatic</t>
  </si>
  <si>
    <t>pozo del Parque</t>
  </si>
  <si>
    <t xml:space="preserve">Villa Morelos </t>
  </si>
  <si>
    <t>Chuy</t>
  </si>
  <si>
    <t>Los Cerritos</t>
  </si>
  <si>
    <t>Zapotlán del Rey</t>
  </si>
  <si>
    <t>Pozos 1 y 2</t>
  </si>
  <si>
    <t>RETIRO E INSTALACION DE EQUIPOS DE BOMBEO DE POZOS PROFUNDOS AÑO 2017</t>
  </si>
  <si>
    <t xml:space="preserve">Totatiche </t>
  </si>
  <si>
    <t xml:space="preserve">Huejuquilla el Alto </t>
  </si>
  <si>
    <t xml:space="preserve">Pozo Lienzo Charro </t>
  </si>
  <si>
    <t>Pozo La Estancia</t>
  </si>
  <si>
    <t>profundidad</t>
  </si>
  <si>
    <t>Ojuelos de Jalisco</t>
  </si>
  <si>
    <t>Misión San José</t>
  </si>
  <si>
    <t>Tototlán</t>
  </si>
  <si>
    <t>San Ignacio</t>
  </si>
  <si>
    <r>
      <t>1½</t>
    </r>
    <r>
      <rPr>
        <b/>
        <sz val="10"/>
        <rFont val="Arial"/>
        <family val="2"/>
      </rPr>
      <t>"</t>
    </r>
  </si>
  <si>
    <t>228</t>
  </si>
  <si>
    <t>Cuautitlán de Garcia B.</t>
  </si>
  <si>
    <t>Tequesquitlán</t>
  </si>
  <si>
    <t>El Mapache</t>
  </si>
  <si>
    <t>5 / 230</t>
  </si>
  <si>
    <t>El Parque</t>
  </si>
  <si>
    <t>San Sebastian del Oeste</t>
  </si>
  <si>
    <t>San Felipe de Hijar</t>
  </si>
  <si>
    <t>420</t>
  </si>
  <si>
    <t>35</t>
  </si>
  <si>
    <t>El Tasajal</t>
  </si>
  <si>
    <t>Pozo Mexiquito</t>
  </si>
  <si>
    <t>se alargo 19.2 m.</t>
  </si>
  <si>
    <t>Pozo Xochiltepec</t>
  </si>
  <si>
    <t xml:space="preserve">La Quemada </t>
  </si>
  <si>
    <t>Pozo La Quemada</t>
  </si>
  <si>
    <t>Pihuamo</t>
  </si>
  <si>
    <t xml:space="preserve">La Estrella </t>
  </si>
  <si>
    <t>1½"</t>
  </si>
  <si>
    <t xml:space="preserve">Snta Cruz de Barcenas </t>
  </si>
  <si>
    <t xml:space="preserve">Matancillas </t>
  </si>
  <si>
    <t>Saul</t>
  </si>
  <si>
    <t>Barranca de Otates</t>
  </si>
  <si>
    <t>15 / 230</t>
  </si>
  <si>
    <t>San Bartolo</t>
  </si>
  <si>
    <t>ENERO</t>
  </si>
  <si>
    <t>FEBRERO</t>
  </si>
  <si>
    <t>MARZO</t>
  </si>
  <si>
    <t>ABRIL</t>
  </si>
  <si>
    <t>MAYO</t>
  </si>
  <si>
    <t>JUNIO</t>
  </si>
  <si>
    <t xml:space="preserve">Total Enero-Marzo </t>
  </si>
  <si>
    <t>TOTAL ABRIL - JUNIO</t>
  </si>
  <si>
    <t>TOTAL ENERO  - JUNIO</t>
  </si>
  <si>
    <t>enero a junio</t>
  </si>
  <si>
    <t>JULIO</t>
  </si>
  <si>
    <t>AGOSTO</t>
  </si>
  <si>
    <t>SEPTIEMBRE</t>
  </si>
  <si>
    <t>TOTAL JULIO - SEPTIEMBRE</t>
  </si>
  <si>
    <t>TOTAL ENERO  - SEPTIEMBRE</t>
  </si>
  <si>
    <t>Los Novillos</t>
  </si>
  <si>
    <t xml:space="preserve">La Escondida </t>
  </si>
  <si>
    <t>Pesca equipo de bombeo</t>
  </si>
  <si>
    <t>Pozo 4</t>
  </si>
  <si>
    <t>Llano Grande</t>
  </si>
  <si>
    <t>Tenamaxtlán</t>
  </si>
  <si>
    <t>Pozo La Galera</t>
  </si>
  <si>
    <t>KOR-10R600-28</t>
  </si>
  <si>
    <t>437</t>
  </si>
  <si>
    <t xml:space="preserve">Pozo Unidad Deportiva </t>
  </si>
  <si>
    <t>PUMPS</t>
  </si>
  <si>
    <t>CP-39-008-60</t>
  </si>
  <si>
    <t>461</t>
  </si>
  <si>
    <t xml:space="preserve">Mexticacan </t>
  </si>
  <si>
    <t xml:space="preserve">Pozo Llano Grande </t>
  </si>
  <si>
    <t>Juanacatlán</t>
  </si>
  <si>
    <t>Rancho Los Nuño</t>
  </si>
  <si>
    <t>6 y 4"</t>
  </si>
  <si>
    <t>KOR 10R10250-12</t>
  </si>
  <si>
    <t>25 / 460</t>
  </si>
  <si>
    <t>KORK 10-R300-17</t>
  </si>
  <si>
    <t>Pozo La Cofradía</t>
  </si>
  <si>
    <t xml:space="preserve">Bolaños </t>
  </si>
  <si>
    <t>Pozo Huilacatitlan</t>
  </si>
  <si>
    <t xml:space="preserve">Jesús María </t>
  </si>
  <si>
    <t>KOR 15R40-13</t>
  </si>
  <si>
    <t>40 / 460</t>
  </si>
  <si>
    <t>San Gabriel</t>
  </si>
  <si>
    <t>Jiquilpán</t>
  </si>
  <si>
    <t>Pozo Jiquilpán</t>
  </si>
  <si>
    <t xml:space="preserve">Bamba </t>
  </si>
  <si>
    <t xml:space="preserve">5 pasos </t>
  </si>
  <si>
    <t>No.</t>
  </si>
  <si>
    <t>La Cabaña</t>
  </si>
  <si>
    <t>Pozo La Cabaña</t>
  </si>
  <si>
    <t>Tuxpán</t>
  </si>
  <si>
    <t>Pozo No. 5</t>
  </si>
  <si>
    <t>OCTUBRE</t>
  </si>
  <si>
    <t>NOVIEMBRE</t>
  </si>
  <si>
    <t>DICIEMBRE</t>
  </si>
  <si>
    <t>TOTAL OCTUBRE - DICIEMBRE</t>
  </si>
  <si>
    <t>TOTAL ENERO - DICIEMBRE</t>
  </si>
  <si>
    <t>KOR25-R600-7</t>
  </si>
  <si>
    <t>60 / 460</t>
  </si>
  <si>
    <t>474</t>
  </si>
  <si>
    <t>KOR 6-R150-13</t>
  </si>
  <si>
    <t>a fondo</t>
  </si>
  <si>
    <t>444</t>
  </si>
  <si>
    <t xml:space="preserve"> Inst</t>
  </si>
  <si>
    <t>Lienzo Charro</t>
  </si>
  <si>
    <t>16S50-38</t>
  </si>
  <si>
    <t>No opera por falta de arrancador</t>
  </si>
  <si>
    <t>Tomatlan</t>
  </si>
  <si>
    <t>Pozo La Garita</t>
  </si>
  <si>
    <t>KOR-32R600-7-1B</t>
  </si>
  <si>
    <t>441</t>
  </si>
  <si>
    <t>Jamay</t>
  </si>
  <si>
    <t>Pozo II</t>
  </si>
  <si>
    <t>KOR-10R300-16</t>
  </si>
  <si>
    <t>30 / 460</t>
  </si>
  <si>
    <t>San Miguel de la Paz</t>
  </si>
  <si>
    <t xml:space="preserve">Teocuitatlan de Corona </t>
  </si>
  <si>
    <t>Milpillas</t>
  </si>
  <si>
    <t>Ret e inst</t>
  </si>
  <si>
    <t>KOR-6R100-8</t>
  </si>
  <si>
    <t>10 / 460</t>
  </si>
  <si>
    <t>Techaluta de Montenegro</t>
  </si>
  <si>
    <t>Pozo El Salvial</t>
  </si>
  <si>
    <t>KOR-10R400-22</t>
  </si>
  <si>
    <t>Acatlán de Juárez</t>
  </si>
  <si>
    <t>Pozo El Plan</t>
  </si>
  <si>
    <t>KOR-15R250-8</t>
  </si>
  <si>
    <t>25 / 230</t>
  </si>
  <si>
    <t>222</t>
  </si>
  <si>
    <t>Pozo No. 9</t>
  </si>
  <si>
    <t>Pozo Los Granados</t>
  </si>
  <si>
    <t>Yahualica de González Gallo</t>
  </si>
  <si>
    <t>Nangué del Refugio</t>
  </si>
  <si>
    <t>Ret e Ins.</t>
  </si>
  <si>
    <t>5 / 460</t>
  </si>
  <si>
    <t>50 / 460</t>
  </si>
  <si>
    <t xml:space="preserve">Saúl </t>
  </si>
  <si>
    <t xml:space="preserve">Pozo El Puente </t>
  </si>
  <si>
    <t>Pozo La Gila</t>
  </si>
  <si>
    <t>KOR 15R400-3</t>
  </si>
  <si>
    <t>Pozo El Centro</t>
  </si>
  <si>
    <t>El Platanar</t>
  </si>
  <si>
    <t>16 pasos</t>
  </si>
  <si>
    <t>211</t>
  </si>
  <si>
    <t>Ins.</t>
  </si>
  <si>
    <t>Acuapac</t>
  </si>
  <si>
    <t>7.5 / 460</t>
  </si>
  <si>
    <t xml:space="preserve">C. M. </t>
  </si>
  <si>
    <t>RETIRO E INSTALACION DE EQUIPOS DE BOMBEO DE POZOS PROFUNDOS AÑO 2018</t>
  </si>
  <si>
    <t>Nangue del Refugio</t>
  </si>
  <si>
    <r>
      <t>1½</t>
    </r>
    <r>
      <rPr>
        <b/>
        <sz val="10"/>
        <color indexed="10"/>
        <rFont val="Arial"/>
        <family val="2"/>
      </rPr>
      <t>"</t>
    </r>
  </si>
  <si>
    <t>Pozo Salida a Temaca</t>
  </si>
  <si>
    <t>Pozo Cristo Rey</t>
  </si>
  <si>
    <t>Ret. e Inst.</t>
  </si>
  <si>
    <t>Pozo Las Tapias1</t>
  </si>
  <si>
    <t xml:space="preserve">Tecoluta </t>
  </si>
  <si>
    <t>.</t>
  </si>
  <si>
    <t>Pozo Nuevo</t>
  </si>
  <si>
    <t>Ret. Equipo aforo</t>
  </si>
  <si>
    <t>Victor</t>
  </si>
  <si>
    <t>Parque Ind. El Salto</t>
  </si>
  <si>
    <t>Pozo SCI Atlas</t>
  </si>
  <si>
    <t>Haitmatsie</t>
  </si>
  <si>
    <t>Colotitlan</t>
  </si>
  <si>
    <t>Pozo1</t>
  </si>
  <si>
    <t>Pozo Ojo de Agua</t>
  </si>
  <si>
    <t>Pistoneo</t>
  </si>
  <si>
    <t>Pozo El Platanar</t>
  </si>
  <si>
    <t>Aforo</t>
  </si>
  <si>
    <t>Pozo Haitmatsie</t>
  </si>
  <si>
    <t>Pozo Silvestre Vargas</t>
  </si>
  <si>
    <t>Pozo Unidad Deportiva</t>
  </si>
  <si>
    <t xml:space="preserve">Tequila </t>
  </si>
  <si>
    <t>Pozo Medineño.</t>
  </si>
  <si>
    <t>Rincón de Chila</t>
  </si>
  <si>
    <t>pozo Rincón de Chila</t>
  </si>
  <si>
    <t xml:space="preserve">Pozo </t>
  </si>
  <si>
    <t>Lázaro Cárdenas</t>
  </si>
  <si>
    <t xml:space="preserve">San Sebastian del Oeste </t>
  </si>
  <si>
    <t>Real el Alto</t>
  </si>
  <si>
    <t xml:space="preserve">Galería </t>
  </si>
  <si>
    <t>Nuevo Santiago</t>
  </si>
  <si>
    <t>Total Abril - Junio</t>
  </si>
  <si>
    <t>Total Enero - Junio</t>
  </si>
  <si>
    <t xml:space="preserve">Ret. </t>
  </si>
  <si>
    <t xml:space="preserve">Pozo Ojo de Agua </t>
  </si>
  <si>
    <t>Juanacatlan</t>
  </si>
  <si>
    <t>Pozo San Antonio</t>
  </si>
  <si>
    <t>Matanzas</t>
  </si>
  <si>
    <t>Pozo Las Granjas</t>
  </si>
  <si>
    <t xml:space="preserve">Total Julio- Septiembre </t>
  </si>
  <si>
    <t>Total Enero - Septiembre</t>
  </si>
  <si>
    <t xml:space="preserve">Matanzas </t>
  </si>
  <si>
    <t>San Martín de Bolaños</t>
  </si>
  <si>
    <t>Maito</t>
  </si>
  <si>
    <t>KOR10 R250-12</t>
  </si>
  <si>
    <t>460</t>
  </si>
  <si>
    <t>Pozo Los Novillos</t>
  </si>
  <si>
    <t>Juchitlán</t>
  </si>
  <si>
    <t>Pozo La Unidad</t>
  </si>
  <si>
    <t>KOR25 R750-10-1B</t>
  </si>
  <si>
    <t>S. / D. (13 pasos)</t>
  </si>
  <si>
    <t>230</t>
  </si>
  <si>
    <t>55</t>
  </si>
  <si>
    <t>San José de los Guajes</t>
  </si>
  <si>
    <t>Pozo San José de los Guajes</t>
  </si>
  <si>
    <t xml:space="preserve">La Barca </t>
  </si>
  <si>
    <t>San Antonio de Rivas</t>
  </si>
  <si>
    <t>Pozo San Antonio de Rivas</t>
  </si>
  <si>
    <t xml:space="preserve">Yahualica </t>
  </si>
  <si>
    <t>Pozo El Órgano</t>
  </si>
  <si>
    <t>S. / D.</t>
  </si>
  <si>
    <t>Pozo El Panteón</t>
  </si>
  <si>
    <t>KOR10 R150-8-2A</t>
  </si>
  <si>
    <t>42</t>
  </si>
  <si>
    <t>Total Octubre -Diciembre</t>
  </si>
  <si>
    <t>Total Enero - Diciembre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</si>
</sst>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[$-8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3" fontId="0" fillId="0" borderId="0" xfId="47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43" fontId="0" fillId="0" borderId="0" xfId="47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5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49" fontId="0" fillId="0" borderId="0" xfId="47" applyNumberFormat="1" applyFont="1" applyFill="1" applyAlignment="1">
      <alignment horizontal="center" vertical="center"/>
    </xf>
    <xf numFmtId="43" fontId="0" fillId="0" borderId="0" xfId="47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43" fontId="0" fillId="0" borderId="0" xfId="47" applyFont="1" applyFill="1" applyAlignment="1">
      <alignment horizontal="center" vertical="center" wrapText="1"/>
    </xf>
    <xf numFmtId="43" fontId="0" fillId="0" borderId="0" xfId="47" applyFont="1" applyFill="1" applyAlignment="1">
      <alignment horizontal="center" vertical="center"/>
    </xf>
    <xf numFmtId="15" fontId="0" fillId="33" borderId="0" xfId="0" applyNumberFormat="1" applyFill="1" applyAlignment="1">
      <alignment horizontal="center" vertical="center"/>
    </xf>
    <xf numFmtId="43" fontId="0" fillId="0" borderId="0" xfId="47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5" fontId="0" fillId="0" borderId="0" xfId="53" applyNumberFormat="1" applyFill="1" applyAlignment="1">
      <alignment horizontal="center"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horizontal="center" vertical="center" wrapText="1"/>
      <protection/>
    </xf>
    <xf numFmtId="164" fontId="0" fillId="0" borderId="0" xfId="0" applyNumberFormat="1" applyFont="1" applyFill="1" applyAlignment="1">
      <alignment horizontal="center" vertical="center" wrapText="1"/>
    </xf>
    <xf numFmtId="0" fontId="0" fillId="0" borderId="10" xfId="53" applyBorder="1" applyAlignment="1">
      <alignment horizontal="center" vertical="center" wrapText="1"/>
      <protection/>
    </xf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 wrapText="1"/>
    </xf>
    <xf numFmtId="49" fontId="0" fillId="0" borderId="0" xfId="47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" fontId="0" fillId="0" borderId="0" xfId="53" applyNumberFormat="1" applyFill="1" applyAlignment="1">
      <alignment horizontal="center" vertical="center"/>
      <protection/>
    </xf>
    <xf numFmtId="0" fontId="6" fillId="0" borderId="0" xfId="0" applyFont="1" applyFill="1" applyAlignment="1">
      <alignment horizontal="center" vertical="center" wrapText="1"/>
    </xf>
    <xf numFmtId="43" fontId="1" fillId="0" borderId="0" xfId="47" applyFont="1" applyFill="1" applyAlignment="1">
      <alignment horizontal="center" vertical="center" wrapText="1"/>
    </xf>
    <xf numFmtId="3" fontId="0" fillId="0" borderId="0" xfId="0" applyNumberFormat="1" applyAlignment="1">
      <alignment/>
    </xf>
    <xf numFmtId="2" fontId="0" fillId="0" borderId="0" xfId="53" applyNumberFormat="1" applyFont="1" applyFill="1" applyAlignment="1">
      <alignment horizontal="center" vertical="center" wrapText="1"/>
      <protection/>
    </xf>
    <xf numFmtId="0" fontId="48" fillId="0" borderId="0" xfId="0" applyFont="1" applyFill="1" applyAlignment="1">
      <alignment horizontal="left" vertical="center"/>
    </xf>
    <xf numFmtId="0" fontId="0" fillId="0" borderId="0" xfId="53" applyFont="1" applyFill="1" applyAlignment="1">
      <alignment horizontal="center" vertical="center" wrapText="1"/>
      <protection/>
    </xf>
    <xf numFmtId="0" fontId="0" fillId="0" borderId="0" xfId="53" applyAlignment="1">
      <alignment horizontal="center" vertical="center"/>
      <protection/>
    </xf>
    <xf numFmtId="0" fontId="0" fillId="0" borderId="0" xfId="53" applyAlignment="1">
      <alignment horizontal="center" vertical="center" wrapText="1"/>
      <protection/>
    </xf>
    <xf numFmtId="43" fontId="0" fillId="0" borderId="0" xfId="49" applyFill="1" applyAlignment="1">
      <alignment vertical="center"/>
    </xf>
    <xf numFmtId="164" fontId="0" fillId="33" borderId="0" xfId="0" applyNumberFormat="1" applyFont="1" applyFill="1" applyAlignment="1">
      <alignment horizontal="center" vertical="center" wrapText="1"/>
    </xf>
    <xf numFmtId="14" fontId="0" fillId="0" borderId="0" xfId="47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64" fontId="0" fillId="33" borderId="0" xfId="0" applyNumberForma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64" fontId="6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164" fontId="49" fillId="0" borderId="0" xfId="0" applyNumberFormat="1" applyFont="1" applyFill="1" applyAlignment="1">
      <alignment horizontal="center" vertical="center"/>
    </xf>
    <xf numFmtId="2" fontId="49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43" fontId="49" fillId="0" borderId="0" xfId="47" applyFont="1" applyFill="1" applyAlignment="1">
      <alignment horizontal="center" vertical="center" wrapText="1"/>
    </xf>
    <xf numFmtId="43" fontId="49" fillId="0" borderId="0" xfId="47" applyFont="1" applyFill="1" applyAlignment="1">
      <alignment horizontal="center" vertical="center"/>
    </xf>
    <xf numFmtId="49" fontId="49" fillId="0" borderId="0" xfId="47" applyNumberFormat="1" applyFont="1" applyFill="1" applyAlignment="1">
      <alignment horizontal="center" vertical="center"/>
    </xf>
    <xf numFmtId="3" fontId="49" fillId="0" borderId="0" xfId="0" applyNumberFormat="1" applyFont="1" applyFill="1" applyAlignment="1">
      <alignment horizontal="center" vertical="center"/>
    </xf>
    <xf numFmtId="43" fontId="0" fillId="0" borderId="0" xfId="53" applyNumberFormat="1" applyAlignment="1">
      <alignment horizontal="center" vertical="center"/>
      <protection/>
    </xf>
    <xf numFmtId="15" fontId="0" fillId="0" borderId="12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43" fontId="0" fillId="0" borderId="12" xfId="47" applyFont="1" applyFill="1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3" fontId="0" fillId="0" borderId="12" xfId="47" applyFont="1" applyFill="1" applyBorder="1" applyAlignment="1">
      <alignment horizontal="center" vertical="center"/>
    </xf>
    <xf numFmtId="43" fontId="49" fillId="0" borderId="12" xfId="47" applyFon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43" fontId="0" fillId="0" borderId="12" xfId="47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5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3" fontId="0" fillId="0" borderId="0" xfId="47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3" fontId="0" fillId="0" borderId="0" xfId="47" applyFont="1" applyFill="1" applyBorder="1" applyAlignment="1">
      <alignment horizontal="center" vertical="center"/>
    </xf>
    <xf numFmtId="43" fontId="49" fillId="0" borderId="0" xfId="47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15" fontId="0" fillId="34" borderId="12" xfId="0" applyNumberFormat="1" applyFill="1" applyBorder="1" applyAlignment="1">
      <alignment horizontal="center" vertical="center"/>
    </xf>
    <xf numFmtId="0" fontId="0" fillId="34" borderId="12" xfId="0" applyFont="1" applyFill="1" applyBorder="1" applyAlignment="1">
      <alignment vertical="center" wrapText="1"/>
    </xf>
    <xf numFmtId="0" fontId="0" fillId="34" borderId="12" xfId="0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15" fontId="0" fillId="34" borderId="0" xfId="0" applyNumberFormat="1" applyFill="1" applyAlignment="1">
      <alignment horizontal="center" vertical="center"/>
    </xf>
    <xf numFmtId="0" fontId="0" fillId="34" borderId="0" xfId="0" applyFont="1" applyFill="1" applyAlignment="1">
      <alignment vertical="center" wrapText="1"/>
    </xf>
    <xf numFmtId="0" fontId="0" fillId="34" borderId="0" xfId="0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43" fontId="0" fillId="34" borderId="12" xfId="47" applyFont="1" applyFill="1" applyBorder="1" applyAlignment="1">
      <alignment horizontal="center" vertical="center" wrapText="1"/>
    </xf>
    <xf numFmtId="2" fontId="0" fillId="34" borderId="12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horizontal="center" vertical="center" wrapText="1"/>
    </xf>
    <xf numFmtId="43" fontId="0" fillId="34" borderId="12" xfId="47" applyFont="1" applyFill="1" applyBorder="1" applyAlignment="1">
      <alignment horizontal="center" vertical="center"/>
    </xf>
    <xf numFmtId="15" fontId="0" fillId="34" borderId="0" xfId="0" applyNumberForma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43" fontId="49" fillId="0" borderId="0" xfId="47" applyFont="1" applyFill="1" applyBorder="1" applyAlignment="1">
      <alignment horizontal="center" vertical="center" wrapText="1"/>
    </xf>
    <xf numFmtId="2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15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3" fontId="0" fillId="0" borderId="0" xfId="47" applyFont="1" applyFill="1" applyBorder="1" applyAlignment="1">
      <alignment horizontal="center" vertical="center"/>
    </xf>
    <xf numFmtId="43" fontId="0" fillId="0" borderId="0" xfId="47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9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 wrapText="1"/>
    </xf>
    <xf numFmtId="43" fontId="0" fillId="34" borderId="0" xfId="47" applyFont="1" applyFill="1" applyAlignment="1">
      <alignment horizontal="center" vertical="center" wrapText="1"/>
    </xf>
    <xf numFmtId="43" fontId="0" fillId="34" borderId="0" xfId="47" applyFont="1" applyFill="1" applyAlignment="1">
      <alignment horizontal="center" vertical="center" wrapText="1"/>
    </xf>
    <xf numFmtId="15" fontId="0" fillId="34" borderId="0" xfId="0" applyNumberFormat="1" applyFont="1" applyFill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49" fontId="0" fillId="34" borderId="0" xfId="47" applyNumberFormat="1" applyFont="1" applyFill="1" applyAlignment="1">
      <alignment horizontal="center" vertical="center"/>
    </xf>
    <xf numFmtId="15" fontId="9" fillId="0" borderId="0" xfId="0" applyNumberFormat="1" applyFont="1" applyFill="1" applyAlignment="1">
      <alignment horizontal="center" vertical="center"/>
    </xf>
    <xf numFmtId="43" fontId="0" fillId="34" borderId="0" xfId="47" applyFont="1" applyFill="1" applyBorder="1" applyAlignment="1">
      <alignment horizontal="center" vertical="center" wrapText="1"/>
    </xf>
    <xf numFmtId="2" fontId="0" fillId="34" borderId="0" xfId="0" applyNumberForma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43" fontId="0" fillId="34" borderId="0" xfId="47" applyFont="1" applyFill="1" applyBorder="1" applyAlignment="1">
      <alignment horizontal="center" vertical="center"/>
    </xf>
    <xf numFmtId="43" fontId="49" fillId="34" borderId="0" xfId="47" applyFont="1" applyFill="1" applyBorder="1" applyAlignment="1">
      <alignment horizontal="center" vertical="center"/>
    </xf>
    <xf numFmtId="43" fontId="0" fillId="34" borderId="0" xfId="47" applyFont="1" applyFill="1" applyBorder="1" applyAlignment="1">
      <alignment horizontal="center" vertical="center"/>
    </xf>
    <xf numFmtId="3" fontId="0" fillId="34" borderId="0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49" fontId="49" fillId="0" borderId="0" xfId="47" applyNumberFormat="1" applyFont="1" applyFill="1" applyBorder="1" applyAlignment="1">
      <alignment horizontal="center" vertical="center"/>
    </xf>
    <xf numFmtId="49" fontId="0" fillId="0" borderId="0" xfId="47" applyNumberFormat="1" applyFont="1" applyFill="1" applyBorder="1" applyAlignment="1">
      <alignment horizontal="center" vertical="center"/>
    </xf>
    <xf numFmtId="15" fontId="9" fillId="0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5" fontId="0" fillId="34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3" fontId="0" fillId="34" borderId="0" xfId="47" applyFont="1" applyFill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 wrapText="1"/>
    </xf>
    <xf numFmtId="43" fontId="49" fillId="0" borderId="0" xfId="49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 wrapText="1"/>
    </xf>
    <xf numFmtId="3" fontId="9" fillId="34" borderId="0" xfId="0" applyNumberFormat="1" applyFont="1" applyFill="1" applyBorder="1" applyAlignment="1">
      <alignment horizontal="center" vertical="center" wrapText="1"/>
    </xf>
    <xf numFmtId="43" fontId="0" fillId="0" borderId="0" xfId="49" applyFont="1" applyFill="1" applyBorder="1" applyAlignment="1">
      <alignment vertical="center"/>
    </xf>
    <xf numFmtId="0" fontId="0" fillId="0" borderId="0" xfId="0" applyFont="1" applyFill="1" applyAlignment="1">
      <alignment/>
    </xf>
    <xf numFmtId="43" fontId="1" fillId="0" borderId="0" xfId="47" applyFont="1" applyFill="1" applyBorder="1" applyAlignment="1">
      <alignment horizontal="center" vertical="center" wrapText="1"/>
    </xf>
    <xf numFmtId="2" fontId="50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15" fontId="49" fillId="34" borderId="0" xfId="0" applyNumberFormat="1" applyFont="1" applyFill="1" applyAlignment="1">
      <alignment horizontal="center" vertical="center"/>
    </xf>
    <xf numFmtId="0" fontId="49" fillId="34" borderId="0" xfId="0" applyFont="1" applyFill="1" applyAlignment="1">
      <alignment vertical="center" wrapText="1"/>
    </xf>
    <xf numFmtId="0" fontId="48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43" fontId="0" fillId="0" borderId="0" xfId="47" applyFont="1" applyFill="1" applyBorder="1" applyAlignment="1">
      <alignment horizontal="center" vertical="center"/>
    </xf>
    <xf numFmtId="43" fontId="9" fillId="0" borderId="0" xfId="49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3" fontId="49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>
      <alignment horizontal="center" vertical="center" wrapText="1"/>
    </xf>
    <xf numFmtId="164" fontId="49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ont="1" applyFill="1" applyBorder="1" applyAlignment="1">
      <alignment horizontal="center" vertical="center"/>
    </xf>
    <xf numFmtId="15" fontId="49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15" fontId="9" fillId="0" borderId="0" xfId="0" applyNumberFormat="1" applyFont="1" applyFill="1" applyBorder="1" applyAlignment="1">
      <alignment horizontal="center" vertical="center"/>
    </xf>
    <xf numFmtId="15" fontId="0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 wrapText="1"/>
    </xf>
    <xf numFmtId="0" fontId="2" fillId="35" borderId="0" xfId="0" applyFont="1" applyFill="1" applyAlignment="1">
      <alignment horizontal="left" vertical="center"/>
    </xf>
    <xf numFmtId="0" fontId="2" fillId="35" borderId="12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9"/>
  <sheetViews>
    <sheetView zoomScalePageLayoutView="0" workbookViewId="0" topLeftCell="A1">
      <pane xSplit="4" ySplit="3" topLeftCell="E1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30" sqref="F30"/>
    </sheetView>
  </sheetViews>
  <sheetFormatPr defaultColWidth="11.421875" defaultRowHeight="12.75"/>
  <cols>
    <col min="1" max="1" width="11.421875" style="87" customWidth="1"/>
    <col min="2" max="2" width="15.28125" style="0" bestFit="1" customWidth="1"/>
    <col min="3" max="3" width="14.28125" style="0" customWidth="1"/>
    <col min="4" max="4" width="12.00390625" style="0" customWidth="1"/>
    <col min="5" max="5" width="12.00390625" style="0" hidden="1" customWidth="1"/>
    <col min="7" max="7" width="10.7109375" style="0" customWidth="1"/>
    <col min="8" max="8" width="9.00390625" style="0" customWidth="1"/>
    <col min="9" max="9" width="8.140625" style="0" customWidth="1"/>
    <col min="10" max="14" width="9.57421875" style="0" customWidth="1"/>
    <col min="15" max="16" width="10.7109375" style="0" customWidth="1"/>
    <col min="17" max="17" width="12.00390625" style="0" customWidth="1"/>
    <col min="18" max="19" width="9.57421875" style="0" customWidth="1"/>
    <col min="20" max="20" width="12.28125" style="0" bestFit="1" customWidth="1"/>
    <col min="23" max="23" width="8.7109375" style="0" customWidth="1"/>
  </cols>
  <sheetData>
    <row r="1" spans="2:23" ht="15.75">
      <c r="B1" s="195" t="s">
        <v>5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</row>
    <row r="2" spans="24:45" ht="16.5" thickBot="1">
      <c r="X2" s="196" t="s">
        <v>169</v>
      </c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</row>
    <row r="3" spans="2:24" ht="27" customHeight="1" thickBot="1" thickTop="1">
      <c r="B3" s="2" t="s">
        <v>0</v>
      </c>
      <c r="C3" s="2" t="s">
        <v>1</v>
      </c>
      <c r="D3" s="2" t="s">
        <v>2</v>
      </c>
      <c r="E3" s="2"/>
      <c r="F3" s="2" t="s">
        <v>21</v>
      </c>
      <c r="G3" s="2" t="s">
        <v>3</v>
      </c>
      <c r="H3" s="2" t="s">
        <v>17</v>
      </c>
      <c r="I3" s="2" t="s">
        <v>14</v>
      </c>
      <c r="J3" s="2" t="s">
        <v>33</v>
      </c>
      <c r="K3" s="2" t="s">
        <v>34</v>
      </c>
      <c r="L3" s="2" t="s">
        <v>36</v>
      </c>
      <c r="M3" s="2" t="s">
        <v>10</v>
      </c>
      <c r="N3" s="2" t="s">
        <v>11</v>
      </c>
      <c r="O3" s="2" t="s">
        <v>12</v>
      </c>
      <c r="P3" s="2" t="s">
        <v>20</v>
      </c>
      <c r="Q3" s="2" t="s">
        <v>19</v>
      </c>
      <c r="R3" s="2" t="s">
        <v>18</v>
      </c>
      <c r="S3" s="2" t="s">
        <v>9</v>
      </c>
      <c r="T3" s="2" t="s">
        <v>8</v>
      </c>
      <c r="U3" s="2" t="s">
        <v>56</v>
      </c>
      <c r="V3" s="2" t="s">
        <v>4</v>
      </c>
      <c r="W3" s="2" t="s">
        <v>6</v>
      </c>
      <c r="X3" s="11" t="s">
        <v>125</v>
      </c>
    </row>
    <row r="4" spans="1:24" ht="25.5" customHeight="1" thickTop="1">
      <c r="A4" s="87">
        <v>1</v>
      </c>
      <c r="B4" s="26">
        <v>41326</v>
      </c>
      <c r="C4" s="12" t="s">
        <v>97</v>
      </c>
      <c r="D4" s="12" t="s">
        <v>23</v>
      </c>
      <c r="E4" s="4"/>
      <c r="F4" s="16" t="s">
        <v>61</v>
      </c>
      <c r="G4" s="4" t="s">
        <v>168</v>
      </c>
      <c r="H4" s="5" t="s">
        <v>26</v>
      </c>
      <c r="I4" s="10">
        <v>1.9</v>
      </c>
      <c r="J4" s="19"/>
      <c r="K4" s="19"/>
      <c r="L4" s="4" t="s">
        <v>38</v>
      </c>
      <c r="M4" s="5">
        <v>276</v>
      </c>
      <c r="N4" s="5" t="s">
        <v>58</v>
      </c>
      <c r="O4" s="24" t="s">
        <v>49</v>
      </c>
      <c r="P4" s="5" t="s">
        <v>35</v>
      </c>
      <c r="Q4" s="19"/>
      <c r="R4" s="9"/>
      <c r="S4" s="25" t="s">
        <v>72</v>
      </c>
      <c r="T4" s="25" t="s">
        <v>173</v>
      </c>
      <c r="U4" s="20" t="s">
        <v>151</v>
      </c>
      <c r="V4" s="5" t="s">
        <v>41</v>
      </c>
      <c r="W4" s="5" t="s">
        <v>167</v>
      </c>
      <c r="X4" s="14"/>
    </row>
    <row r="5" spans="1:24" ht="25.5" customHeight="1">
      <c r="A5" s="87">
        <v>2</v>
      </c>
      <c r="B5" s="26">
        <v>41349</v>
      </c>
      <c r="C5" s="22" t="s">
        <v>97</v>
      </c>
      <c r="D5" s="22" t="s">
        <v>23</v>
      </c>
      <c r="E5" s="4"/>
      <c r="F5" s="16" t="s">
        <v>61</v>
      </c>
      <c r="G5" s="17" t="s">
        <v>174</v>
      </c>
      <c r="H5" s="5"/>
      <c r="I5" s="10"/>
      <c r="J5" s="19"/>
      <c r="K5" s="19"/>
      <c r="L5" s="4"/>
      <c r="M5" s="5"/>
      <c r="N5" s="5"/>
      <c r="P5" s="5"/>
      <c r="Q5" s="19"/>
      <c r="R5" s="9"/>
      <c r="S5" s="9"/>
      <c r="T5" s="9"/>
      <c r="U5" s="20"/>
      <c r="V5" s="5"/>
      <c r="W5" s="5" t="s">
        <v>167</v>
      </c>
      <c r="X5" s="14"/>
    </row>
    <row r="6" spans="1:24" ht="25.5" customHeight="1">
      <c r="A6" s="87">
        <v>3</v>
      </c>
      <c r="B6" s="26">
        <v>41389</v>
      </c>
      <c r="C6" s="22" t="s">
        <v>97</v>
      </c>
      <c r="D6" s="22" t="s">
        <v>23</v>
      </c>
      <c r="E6" s="4"/>
      <c r="F6" s="16" t="s">
        <v>24</v>
      </c>
      <c r="G6" s="17" t="s">
        <v>101</v>
      </c>
      <c r="H6" s="5"/>
      <c r="I6" s="10"/>
      <c r="J6" s="19"/>
      <c r="K6" s="19"/>
      <c r="L6" s="4"/>
      <c r="M6" s="5"/>
      <c r="N6" s="5"/>
      <c r="P6" s="5"/>
      <c r="Q6" s="19"/>
      <c r="R6" s="9"/>
      <c r="S6" s="9"/>
      <c r="T6" s="9"/>
      <c r="U6" s="20"/>
      <c r="V6" s="5"/>
      <c r="W6" s="5" t="s">
        <v>166</v>
      </c>
      <c r="X6" s="14"/>
    </row>
    <row r="7" spans="1:24" ht="25.5" customHeight="1">
      <c r="A7" s="87">
        <v>4</v>
      </c>
      <c r="B7" s="26">
        <v>41395</v>
      </c>
      <c r="C7" s="12" t="s">
        <v>97</v>
      </c>
      <c r="D7" s="12" t="s">
        <v>23</v>
      </c>
      <c r="E7" s="4"/>
      <c r="F7" s="16" t="s">
        <v>61</v>
      </c>
      <c r="G7" s="4" t="s">
        <v>174</v>
      </c>
      <c r="H7" s="5"/>
      <c r="I7" s="6"/>
      <c r="J7" s="6"/>
      <c r="K7" s="19"/>
      <c r="L7" s="4"/>
      <c r="M7" s="5"/>
      <c r="N7" s="5"/>
      <c r="O7" s="4"/>
      <c r="P7" s="5"/>
      <c r="Q7" s="19"/>
      <c r="R7" s="9"/>
      <c r="S7" s="9"/>
      <c r="T7" s="9"/>
      <c r="U7" s="20"/>
      <c r="V7" s="5"/>
      <c r="W7" s="5" t="s">
        <v>166</v>
      </c>
      <c r="X7" s="14"/>
    </row>
    <row r="8" spans="1:24" ht="25.5" customHeight="1">
      <c r="A8" s="87">
        <v>5</v>
      </c>
      <c r="B8" s="26">
        <v>41397</v>
      </c>
      <c r="C8" s="12" t="s">
        <v>97</v>
      </c>
      <c r="D8" s="12" t="s">
        <v>23</v>
      </c>
      <c r="E8" s="4"/>
      <c r="F8" s="16" t="s">
        <v>32</v>
      </c>
      <c r="G8" s="4" t="s">
        <v>101</v>
      </c>
      <c r="H8" s="5"/>
      <c r="I8" s="10"/>
      <c r="J8" s="19"/>
      <c r="K8" s="19"/>
      <c r="L8" s="4"/>
      <c r="M8" s="5"/>
      <c r="N8" s="5"/>
      <c r="O8" s="6"/>
      <c r="P8" s="5"/>
      <c r="Q8" s="19"/>
      <c r="R8" s="9"/>
      <c r="S8" s="9"/>
      <c r="T8" s="9"/>
      <c r="U8" s="20"/>
      <c r="V8" s="5"/>
      <c r="W8" s="5" t="s">
        <v>166</v>
      </c>
      <c r="X8" s="14"/>
    </row>
    <row r="9" spans="1:24" ht="25.5" customHeight="1">
      <c r="A9" s="87">
        <v>6</v>
      </c>
      <c r="B9" s="26">
        <v>41403</v>
      </c>
      <c r="C9" s="12" t="s">
        <v>91</v>
      </c>
      <c r="D9" s="12" t="s">
        <v>127</v>
      </c>
      <c r="E9" s="4"/>
      <c r="F9" s="16" t="s">
        <v>61</v>
      </c>
      <c r="G9" s="4" t="s">
        <v>175</v>
      </c>
      <c r="H9" s="5"/>
      <c r="I9" s="10"/>
      <c r="J9" s="19"/>
      <c r="K9" s="19"/>
      <c r="L9" s="4"/>
      <c r="M9" s="5"/>
      <c r="N9" s="5"/>
      <c r="O9" s="4"/>
      <c r="P9" s="5"/>
      <c r="Q9" s="19"/>
      <c r="R9" s="9"/>
      <c r="S9" s="9"/>
      <c r="T9" s="6"/>
      <c r="U9" s="20"/>
      <c r="V9" s="5"/>
      <c r="W9" s="5" t="s">
        <v>166</v>
      </c>
      <c r="X9" s="14"/>
    </row>
    <row r="10" spans="1:24" ht="25.5" customHeight="1">
      <c r="A10" s="87">
        <v>7</v>
      </c>
      <c r="B10" s="26">
        <v>41423</v>
      </c>
      <c r="C10" s="22" t="s">
        <v>91</v>
      </c>
      <c r="D10" s="22" t="s">
        <v>127</v>
      </c>
      <c r="E10" s="4"/>
      <c r="F10" s="16" t="s">
        <v>32</v>
      </c>
      <c r="G10" s="17" t="s">
        <v>176</v>
      </c>
      <c r="H10" s="5"/>
      <c r="I10" s="10"/>
      <c r="J10" s="19"/>
      <c r="K10" s="19"/>
      <c r="L10" s="4"/>
      <c r="M10" s="5"/>
      <c r="N10" s="5"/>
      <c r="O10" s="6"/>
      <c r="P10" s="5"/>
      <c r="Q10" s="19"/>
      <c r="R10" s="9"/>
      <c r="S10" s="9"/>
      <c r="T10" s="9"/>
      <c r="U10" s="20"/>
      <c r="V10" s="5"/>
      <c r="W10" s="5" t="s">
        <v>177</v>
      </c>
      <c r="X10" s="14"/>
    </row>
    <row r="11" spans="1:24" ht="25.5" customHeight="1">
      <c r="A11" s="87">
        <v>8</v>
      </c>
      <c r="B11" s="26">
        <v>41433</v>
      </c>
      <c r="C11" s="22" t="s">
        <v>186</v>
      </c>
      <c r="D11" s="22" t="s">
        <v>23</v>
      </c>
      <c r="E11" s="4"/>
      <c r="F11" s="16" t="s">
        <v>61</v>
      </c>
      <c r="G11" s="17" t="s">
        <v>187</v>
      </c>
      <c r="H11" s="5" t="s">
        <v>29</v>
      </c>
      <c r="I11" s="10"/>
      <c r="J11" s="19"/>
      <c r="K11" s="19"/>
      <c r="L11" s="4" t="s">
        <v>38</v>
      </c>
      <c r="M11" s="5">
        <v>70.5</v>
      </c>
      <c r="N11" s="5" t="s">
        <v>27</v>
      </c>
      <c r="O11" s="21" t="s">
        <v>49</v>
      </c>
      <c r="P11" s="5" t="s">
        <v>112</v>
      </c>
      <c r="Q11" s="19" t="s">
        <v>188</v>
      </c>
      <c r="R11" s="7" t="s">
        <v>189</v>
      </c>
      <c r="S11" s="25" t="s">
        <v>45</v>
      </c>
      <c r="T11" s="9"/>
      <c r="U11" s="20" t="s">
        <v>151</v>
      </c>
      <c r="V11" s="5" t="s">
        <v>54</v>
      </c>
      <c r="W11" s="5" t="s">
        <v>167</v>
      </c>
      <c r="X11" s="14"/>
    </row>
    <row r="12" spans="1:24" ht="25.5" customHeight="1">
      <c r="A12" s="87">
        <v>9</v>
      </c>
      <c r="B12" s="26">
        <v>41468</v>
      </c>
      <c r="C12" s="12" t="s">
        <v>97</v>
      </c>
      <c r="D12" s="12" t="s">
        <v>23</v>
      </c>
      <c r="E12" s="4"/>
      <c r="F12" s="16" t="s">
        <v>61</v>
      </c>
      <c r="G12" s="4" t="s">
        <v>178</v>
      </c>
      <c r="H12" s="5"/>
      <c r="I12" s="10"/>
      <c r="J12" s="19"/>
      <c r="K12" s="19"/>
      <c r="L12" s="4"/>
      <c r="M12" s="5"/>
      <c r="N12" s="5"/>
      <c r="O12" s="6"/>
      <c r="P12" s="5"/>
      <c r="Q12" s="19"/>
      <c r="R12" s="9"/>
      <c r="S12" s="9"/>
      <c r="T12" s="9"/>
      <c r="U12" s="20"/>
      <c r="V12" s="5"/>
      <c r="W12" s="5" t="s">
        <v>159</v>
      </c>
      <c r="X12" s="14"/>
    </row>
    <row r="13" spans="1:24" ht="25.5" customHeight="1">
      <c r="A13" s="87">
        <v>10</v>
      </c>
      <c r="B13" s="13">
        <v>41467</v>
      </c>
      <c r="C13" s="12" t="s">
        <v>145</v>
      </c>
      <c r="D13" s="12" t="s">
        <v>180</v>
      </c>
      <c r="E13" s="4"/>
      <c r="F13" s="16" t="s">
        <v>179</v>
      </c>
      <c r="G13" s="4"/>
      <c r="H13" s="5"/>
      <c r="I13" s="10"/>
      <c r="J13" s="19"/>
      <c r="K13" s="19"/>
      <c r="L13" s="4"/>
      <c r="M13" s="5"/>
      <c r="N13" s="5"/>
      <c r="O13" s="6"/>
      <c r="P13" s="5"/>
      <c r="Q13" s="19"/>
      <c r="R13" s="9"/>
      <c r="S13" s="9"/>
      <c r="T13" s="9"/>
      <c r="U13" s="20"/>
      <c r="V13" s="5"/>
      <c r="W13" s="5" t="s">
        <v>167</v>
      </c>
      <c r="X13" s="14"/>
    </row>
    <row r="14" spans="1:24" ht="25.5" customHeight="1">
      <c r="A14" s="87">
        <v>11</v>
      </c>
      <c r="B14" s="26">
        <v>41473</v>
      </c>
      <c r="C14" s="12" t="s">
        <v>97</v>
      </c>
      <c r="D14" s="12" t="s">
        <v>23</v>
      </c>
      <c r="E14" s="4"/>
      <c r="F14" s="16" t="s">
        <v>61</v>
      </c>
      <c r="G14" s="4" t="s">
        <v>181</v>
      </c>
      <c r="H14" s="5" t="s">
        <v>29</v>
      </c>
      <c r="I14" s="10">
        <v>11</v>
      </c>
      <c r="J14" s="19">
        <v>127</v>
      </c>
      <c r="K14" s="19">
        <v>90</v>
      </c>
      <c r="L14" s="4" t="s">
        <v>38</v>
      </c>
      <c r="M14" s="5">
        <v>177</v>
      </c>
      <c r="N14" s="5" t="s">
        <v>13</v>
      </c>
      <c r="O14" s="21" t="s">
        <v>49</v>
      </c>
      <c r="P14" s="5" t="s">
        <v>31</v>
      </c>
      <c r="Q14" s="19" t="s">
        <v>68</v>
      </c>
      <c r="R14" s="25" t="s">
        <v>31</v>
      </c>
      <c r="S14" s="25" t="s">
        <v>72</v>
      </c>
      <c r="T14" s="25" t="s">
        <v>182</v>
      </c>
      <c r="U14" s="20" t="s">
        <v>151</v>
      </c>
      <c r="V14" s="5" t="s">
        <v>54</v>
      </c>
      <c r="W14" s="5" t="s">
        <v>167</v>
      </c>
      <c r="X14" s="14"/>
    </row>
    <row r="15" spans="1:24" ht="24" customHeight="1">
      <c r="A15" s="87">
        <v>12</v>
      </c>
      <c r="B15" s="13">
        <v>41493</v>
      </c>
      <c r="C15" s="12" t="s">
        <v>53</v>
      </c>
      <c r="D15" s="12" t="s">
        <v>23</v>
      </c>
      <c r="E15" s="4"/>
      <c r="F15" s="16" t="s">
        <v>61</v>
      </c>
      <c r="G15" s="4" t="s">
        <v>183</v>
      </c>
      <c r="H15" s="5"/>
      <c r="I15" s="10"/>
      <c r="J15" s="19"/>
      <c r="K15" s="19"/>
      <c r="L15" s="4"/>
      <c r="M15" s="5"/>
      <c r="N15" s="5"/>
      <c r="O15" s="6"/>
      <c r="P15" s="5"/>
      <c r="Q15" s="19"/>
      <c r="R15" s="9"/>
      <c r="S15" s="9"/>
      <c r="T15" s="9"/>
      <c r="U15" s="20"/>
      <c r="V15" s="5"/>
      <c r="W15" s="5" t="s">
        <v>167</v>
      </c>
      <c r="X15" s="14"/>
    </row>
    <row r="16" spans="1:24" ht="25.5" customHeight="1">
      <c r="A16" s="87">
        <v>13</v>
      </c>
      <c r="B16" s="13">
        <v>41495</v>
      </c>
      <c r="C16" s="12" t="s">
        <v>184</v>
      </c>
      <c r="D16" s="12" t="s">
        <v>185</v>
      </c>
      <c r="E16" s="4"/>
      <c r="F16" s="16" t="s">
        <v>61</v>
      </c>
      <c r="G16" s="4" t="s">
        <v>25</v>
      </c>
      <c r="H16" s="5"/>
      <c r="I16" s="10"/>
      <c r="J16" s="19"/>
      <c r="K16" s="19"/>
      <c r="L16" s="4"/>
      <c r="M16" s="5"/>
      <c r="N16" s="5"/>
      <c r="O16" s="6"/>
      <c r="P16" s="5"/>
      <c r="Q16" s="19"/>
      <c r="R16" s="9"/>
      <c r="S16" s="9"/>
      <c r="T16" s="9"/>
      <c r="U16" s="20"/>
      <c r="V16" s="5"/>
      <c r="W16" s="5" t="s">
        <v>159</v>
      </c>
      <c r="X16" s="14"/>
    </row>
    <row r="17" spans="1:24" ht="25.5" customHeight="1">
      <c r="A17" s="87">
        <v>14</v>
      </c>
      <c r="B17" s="13">
        <v>41509</v>
      </c>
      <c r="C17" s="12" t="s">
        <v>184</v>
      </c>
      <c r="D17" s="12" t="s">
        <v>185</v>
      </c>
      <c r="E17" s="4"/>
      <c r="F17" s="16" t="s">
        <v>61</v>
      </c>
      <c r="G17" s="4" t="s">
        <v>25</v>
      </c>
      <c r="H17" s="5"/>
      <c r="I17" s="10"/>
      <c r="J17" s="19"/>
      <c r="K17" s="19"/>
      <c r="L17" s="4"/>
      <c r="M17" s="5"/>
      <c r="N17" s="5"/>
      <c r="O17" s="6"/>
      <c r="P17" s="5"/>
      <c r="Q17" s="19"/>
      <c r="R17" s="9"/>
      <c r="S17" s="9"/>
      <c r="T17" s="9"/>
      <c r="U17" s="20"/>
      <c r="V17" s="5"/>
      <c r="W17" s="5" t="s">
        <v>159</v>
      </c>
      <c r="X17" s="14"/>
    </row>
    <row r="18" spans="1:24" ht="25.5" customHeight="1">
      <c r="A18" s="87">
        <v>15</v>
      </c>
      <c r="B18" s="13">
        <v>41514</v>
      </c>
      <c r="C18" s="12" t="s">
        <v>131</v>
      </c>
      <c r="D18" s="12" t="s">
        <v>23</v>
      </c>
      <c r="E18" s="4"/>
      <c r="F18" s="16" t="s">
        <v>24</v>
      </c>
      <c r="G18" s="4" t="s">
        <v>190</v>
      </c>
      <c r="H18" s="23" t="s">
        <v>29</v>
      </c>
      <c r="I18" s="28" t="s">
        <v>126</v>
      </c>
      <c r="J18" s="29" t="s">
        <v>126</v>
      </c>
      <c r="K18" s="19">
        <v>12</v>
      </c>
      <c r="L18" s="17" t="s">
        <v>38</v>
      </c>
      <c r="M18" s="5">
        <v>45</v>
      </c>
      <c r="N18" s="23" t="s">
        <v>58</v>
      </c>
      <c r="O18" s="24" t="s">
        <v>49</v>
      </c>
      <c r="P18" s="23" t="s">
        <v>80</v>
      </c>
      <c r="Q18" s="29" t="s">
        <v>220</v>
      </c>
      <c r="R18" s="27" t="s">
        <v>219</v>
      </c>
      <c r="S18" s="27" t="s">
        <v>82</v>
      </c>
      <c r="T18" s="9"/>
      <c r="U18" s="20" t="s">
        <v>100</v>
      </c>
      <c r="V18" s="23" t="s">
        <v>60</v>
      </c>
      <c r="W18" s="5" t="s">
        <v>166</v>
      </c>
      <c r="X18" s="14"/>
    </row>
    <row r="19" spans="1:24" ht="25.5" customHeight="1">
      <c r="A19" s="87">
        <v>16</v>
      </c>
      <c r="B19" s="13">
        <v>41516</v>
      </c>
      <c r="C19" s="12" t="s">
        <v>131</v>
      </c>
      <c r="D19" s="12" t="s">
        <v>23</v>
      </c>
      <c r="E19" s="4"/>
      <c r="F19" s="16" t="s">
        <v>32</v>
      </c>
      <c r="G19" s="4" t="s">
        <v>190</v>
      </c>
      <c r="H19" s="23" t="s">
        <v>29</v>
      </c>
      <c r="I19" s="10"/>
      <c r="J19" s="19"/>
      <c r="K19" s="19"/>
      <c r="L19" s="4"/>
      <c r="M19" s="5"/>
      <c r="N19" s="5"/>
      <c r="O19" s="6"/>
      <c r="P19" s="5"/>
      <c r="Q19" s="19"/>
      <c r="R19" s="9"/>
      <c r="S19" s="9"/>
      <c r="T19" s="9"/>
      <c r="U19" s="20"/>
      <c r="V19" s="5"/>
      <c r="W19" s="5" t="s">
        <v>167</v>
      </c>
      <c r="X19" s="14"/>
    </row>
    <row r="20" spans="1:24" ht="25.5" customHeight="1">
      <c r="A20" s="87">
        <v>17</v>
      </c>
      <c r="B20" s="13">
        <v>41523</v>
      </c>
      <c r="C20" s="12" t="s">
        <v>191</v>
      </c>
      <c r="D20" s="12" t="s">
        <v>192</v>
      </c>
      <c r="E20" s="4"/>
      <c r="F20" s="16" t="s">
        <v>24</v>
      </c>
      <c r="G20" s="4" t="s">
        <v>154</v>
      </c>
      <c r="H20" s="5" t="s">
        <v>26</v>
      </c>
      <c r="I20" s="10" t="s">
        <v>126</v>
      </c>
      <c r="J20" s="10" t="s">
        <v>126</v>
      </c>
      <c r="K20" s="10" t="s">
        <v>126</v>
      </c>
      <c r="L20" s="4" t="s">
        <v>38</v>
      </c>
      <c r="M20" s="5">
        <v>149.2</v>
      </c>
      <c r="N20" s="5" t="s">
        <v>211</v>
      </c>
      <c r="O20" s="21" t="s">
        <v>49</v>
      </c>
      <c r="P20" s="5" t="s">
        <v>80</v>
      </c>
      <c r="Q20" s="19" t="s">
        <v>68</v>
      </c>
      <c r="R20" s="25" t="s">
        <v>212</v>
      </c>
      <c r="S20" s="25" t="s">
        <v>72</v>
      </c>
      <c r="T20" s="25" t="s">
        <v>126</v>
      </c>
      <c r="U20" s="20" t="s">
        <v>151</v>
      </c>
      <c r="V20" s="5" t="s">
        <v>62</v>
      </c>
      <c r="W20" s="5" t="s">
        <v>166</v>
      </c>
      <c r="X20" s="14"/>
    </row>
    <row r="21" spans="1:24" ht="25.5" customHeight="1">
      <c r="A21" s="87">
        <v>18</v>
      </c>
      <c r="B21" s="13">
        <v>41523</v>
      </c>
      <c r="C21" s="12" t="s">
        <v>191</v>
      </c>
      <c r="D21" s="12" t="s">
        <v>128</v>
      </c>
      <c r="E21" s="4"/>
      <c r="F21" s="16" t="s">
        <v>32</v>
      </c>
      <c r="G21" s="4" t="s">
        <v>193</v>
      </c>
      <c r="H21" s="5" t="s">
        <v>16</v>
      </c>
      <c r="I21" s="17" t="s">
        <v>221</v>
      </c>
      <c r="J21" s="17" t="s">
        <v>221</v>
      </c>
      <c r="K21" s="19"/>
      <c r="L21" s="4" t="s">
        <v>38</v>
      </c>
      <c r="M21" s="5">
        <v>99.2</v>
      </c>
      <c r="N21" s="5" t="s">
        <v>211</v>
      </c>
      <c r="O21" s="21" t="s">
        <v>49</v>
      </c>
      <c r="P21" s="5" t="s">
        <v>80</v>
      </c>
      <c r="Q21" s="19" t="s">
        <v>68</v>
      </c>
      <c r="R21" s="25" t="s">
        <v>212</v>
      </c>
      <c r="S21" s="25" t="s">
        <v>72</v>
      </c>
      <c r="T21" s="17" t="s">
        <v>221</v>
      </c>
      <c r="U21" s="20" t="s">
        <v>151</v>
      </c>
      <c r="V21" s="5" t="s">
        <v>62</v>
      </c>
      <c r="W21" s="5" t="s">
        <v>166</v>
      </c>
      <c r="X21" s="14"/>
    </row>
    <row r="22" spans="1:24" ht="25.5" customHeight="1">
      <c r="A22" s="87">
        <v>19</v>
      </c>
      <c r="B22" s="13">
        <v>41526</v>
      </c>
      <c r="C22" s="12" t="s">
        <v>164</v>
      </c>
      <c r="D22" s="12" t="s">
        <v>194</v>
      </c>
      <c r="E22" s="4"/>
      <c r="F22" s="16" t="s">
        <v>24</v>
      </c>
      <c r="G22" s="4" t="s">
        <v>25</v>
      </c>
      <c r="H22" s="5"/>
      <c r="I22" s="10"/>
      <c r="J22" s="19"/>
      <c r="K22" s="19"/>
      <c r="L22" s="4"/>
      <c r="M22" s="5"/>
      <c r="N22" s="5"/>
      <c r="O22" s="6"/>
      <c r="P22" s="5"/>
      <c r="Q22" s="19"/>
      <c r="R22" s="9"/>
      <c r="S22" s="9"/>
      <c r="T22" s="9"/>
      <c r="U22" s="20"/>
      <c r="V22" s="5"/>
      <c r="W22" s="5" t="s">
        <v>195</v>
      </c>
      <c r="X22" s="14"/>
    </row>
    <row r="23" spans="1:24" ht="25.5" customHeight="1">
      <c r="A23" s="87">
        <v>20</v>
      </c>
      <c r="B23" s="13">
        <v>41528</v>
      </c>
      <c r="C23" s="12" t="s">
        <v>196</v>
      </c>
      <c r="D23" s="12" t="s">
        <v>197</v>
      </c>
      <c r="E23" s="4"/>
      <c r="F23" s="16" t="s">
        <v>61</v>
      </c>
      <c r="G23" s="4" t="s">
        <v>25</v>
      </c>
      <c r="H23" s="5"/>
      <c r="I23" s="10"/>
      <c r="J23" s="19"/>
      <c r="K23" s="19"/>
      <c r="L23" s="4"/>
      <c r="M23" s="5"/>
      <c r="N23" s="5"/>
      <c r="O23" s="6"/>
      <c r="P23" s="5"/>
      <c r="Q23" s="19"/>
      <c r="R23" s="9"/>
      <c r="S23" s="9"/>
      <c r="T23" s="9"/>
      <c r="U23" s="20"/>
      <c r="V23" s="5"/>
      <c r="W23" s="5" t="s">
        <v>195</v>
      </c>
      <c r="X23" s="14"/>
    </row>
    <row r="24" spans="1:24" ht="25.5" customHeight="1">
      <c r="A24" s="87">
        <v>21</v>
      </c>
      <c r="B24" s="13">
        <v>41535</v>
      </c>
      <c r="C24" s="12" t="s">
        <v>53</v>
      </c>
      <c r="D24" s="12" t="s">
        <v>23</v>
      </c>
      <c r="E24" s="4"/>
      <c r="F24" s="16" t="s">
        <v>61</v>
      </c>
      <c r="G24" s="4" t="s">
        <v>132</v>
      </c>
      <c r="H24" s="23"/>
      <c r="I24" s="10"/>
      <c r="J24" s="19"/>
      <c r="K24" s="19"/>
      <c r="L24" s="4"/>
      <c r="M24" s="5"/>
      <c r="N24" s="5"/>
      <c r="O24" s="6"/>
      <c r="P24" s="5"/>
      <c r="Q24" s="19"/>
      <c r="R24" s="9"/>
      <c r="S24" s="9"/>
      <c r="T24" s="9"/>
      <c r="U24" s="20"/>
      <c r="V24" s="5"/>
      <c r="W24" s="5" t="s">
        <v>167</v>
      </c>
      <c r="X24" s="14"/>
    </row>
    <row r="25" spans="1:24" ht="25.5" customHeight="1">
      <c r="A25" s="87">
        <v>22</v>
      </c>
      <c r="B25" s="13">
        <v>41542</v>
      </c>
      <c r="C25" s="22" t="s">
        <v>164</v>
      </c>
      <c r="D25" s="22" t="s">
        <v>194</v>
      </c>
      <c r="E25" s="4"/>
      <c r="F25" s="16" t="s">
        <v>32</v>
      </c>
      <c r="G25" s="17" t="s">
        <v>25</v>
      </c>
      <c r="H25" s="23" t="s">
        <v>16</v>
      </c>
      <c r="I25" s="10">
        <v>1</v>
      </c>
      <c r="J25" s="19">
        <v>228</v>
      </c>
      <c r="K25" s="19">
        <v>198</v>
      </c>
      <c r="L25" s="17" t="s">
        <v>38</v>
      </c>
      <c r="M25" s="5">
        <v>235</v>
      </c>
      <c r="N25" s="23" t="s">
        <v>59</v>
      </c>
      <c r="O25" s="24" t="s">
        <v>49</v>
      </c>
      <c r="P25" s="17" t="s">
        <v>199</v>
      </c>
      <c r="Q25" s="17" t="s">
        <v>198</v>
      </c>
      <c r="R25" s="17" t="s">
        <v>199</v>
      </c>
      <c r="S25" s="27" t="s">
        <v>70</v>
      </c>
      <c r="T25" s="27" t="s">
        <v>200</v>
      </c>
      <c r="U25" s="20" t="s">
        <v>201</v>
      </c>
      <c r="V25" s="23" t="s">
        <v>114</v>
      </c>
      <c r="W25" s="23" t="s">
        <v>167</v>
      </c>
      <c r="X25" s="14"/>
    </row>
    <row r="26" spans="1:24" ht="25.5" customHeight="1">
      <c r="A26" s="87">
        <v>23</v>
      </c>
      <c r="B26" s="13">
        <v>41550</v>
      </c>
      <c r="C26" s="22" t="s">
        <v>135</v>
      </c>
      <c r="D26" s="22" t="s">
        <v>141</v>
      </c>
      <c r="E26" s="4"/>
      <c r="F26" s="16" t="s">
        <v>24</v>
      </c>
      <c r="G26" s="17" t="s">
        <v>25</v>
      </c>
      <c r="H26" s="23" t="s">
        <v>29</v>
      </c>
      <c r="I26" s="28" t="s">
        <v>126</v>
      </c>
      <c r="J26" s="17" t="s">
        <v>202</v>
      </c>
      <c r="K26" s="19">
        <v>315</v>
      </c>
      <c r="L26" s="17" t="s">
        <v>38</v>
      </c>
      <c r="M26" s="5">
        <v>351</v>
      </c>
      <c r="N26" s="23" t="s">
        <v>59</v>
      </c>
      <c r="O26" s="24" t="s">
        <v>49</v>
      </c>
      <c r="P26" s="23" t="s">
        <v>112</v>
      </c>
      <c r="Q26" s="29" t="s">
        <v>203</v>
      </c>
      <c r="R26" s="27" t="s">
        <v>204</v>
      </c>
      <c r="S26" s="27" t="s">
        <v>70</v>
      </c>
      <c r="T26" s="27" t="s">
        <v>126</v>
      </c>
      <c r="U26" s="20"/>
      <c r="V26" s="23" t="s">
        <v>43</v>
      </c>
      <c r="W26" s="23" t="s">
        <v>167</v>
      </c>
      <c r="X26" s="14"/>
    </row>
    <row r="27" spans="1:24" ht="25.5" customHeight="1">
      <c r="A27" s="87">
        <v>24</v>
      </c>
      <c r="B27" s="30">
        <v>41556</v>
      </c>
      <c r="C27" s="31" t="s">
        <v>222</v>
      </c>
      <c r="D27" s="32" t="s">
        <v>23</v>
      </c>
      <c r="E27" s="33" t="s">
        <v>25</v>
      </c>
      <c r="F27" s="16" t="s">
        <v>179</v>
      </c>
      <c r="G27" s="17" t="s">
        <v>25</v>
      </c>
      <c r="H27" s="23" t="s">
        <v>16</v>
      </c>
      <c r="I27" s="28">
        <v>16</v>
      </c>
      <c r="J27" s="17" t="s">
        <v>223</v>
      </c>
      <c r="K27" s="17" t="s">
        <v>223</v>
      </c>
      <c r="L27" s="17" t="s">
        <v>38</v>
      </c>
      <c r="M27" s="23" t="s">
        <v>217</v>
      </c>
      <c r="N27" s="23" t="s">
        <v>58</v>
      </c>
      <c r="O27" s="24" t="s">
        <v>49</v>
      </c>
      <c r="P27" s="23" t="s">
        <v>217</v>
      </c>
      <c r="Q27" s="29" t="s">
        <v>217</v>
      </c>
      <c r="R27" s="27" t="s">
        <v>217</v>
      </c>
      <c r="S27" s="27" t="s">
        <v>70</v>
      </c>
      <c r="T27" s="27" t="s">
        <v>225</v>
      </c>
      <c r="U27" s="20" t="s">
        <v>224</v>
      </c>
      <c r="V27" s="23" t="s">
        <v>52</v>
      </c>
      <c r="W27" s="23" t="s">
        <v>166</v>
      </c>
      <c r="X27" s="14"/>
    </row>
    <row r="28" spans="1:24" ht="25.5" customHeight="1">
      <c r="A28" s="87">
        <v>25</v>
      </c>
      <c r="B28" s="13">
        <v>41570</v>
      </c>
      <c r="C28" s="22" t="s">
        <v>206</v>
      </c>
      <c r="D28" s="22" t="s">
        <v>205</v>
      </c>
      <c r="E28" s="4"/>
      <c r="F28" s="16" t="s">
        <v>61</v>
      </c>
      <c r="G28" s="4" t="s">
        <v>25</v>
      </c>
      <c r="H28" s="5" t="s">
        <v>16</v>
      </c>
      <c r="I28" s="10">
        <v>3</v>
      </c>
      <c r="J28" s="19">
        <v>13.8</v>
      </c>
      <c r="K28" s="19">
        <v>10.5</v>
      </c>
      <c r="L28" s="4" t="s">
        <v>38</v>
      </c>
      <c r="M28" s="5">
        <v>31</v>
      </c>
      <c r="N28" s="5" t="s">
        <v>118</v>
      </c>
      <c r="O28" s="21" t="s">
        <v>49</v>
      </c>
      <c r="P28" s="5" t="s">
        <v>80</v>
      </c>
      <c r="Q28" s="19" t="s">
        <v>210</v>
      </c>
      <c r="R28" s="25" t="s">
        <v>207</v>
      </c>
      <c r="S28" s="25" t="s">
        <v>67</v>
      </c>
      <c r="T28" s="25" t="s">
        <v>209</v>
      </c>
      <c r="U28" s="20" t="s">
        <v>208</v>
      </c>
      <c r="V28" s="5" t="s">
        <v>44</v>
      </c>
      <c r="W28" s="23" t="s">
        <v>166</v>
      </c>
      <c r="X28" s="14"/>
    </row>
    <row r="29" spans="1:24" ht="25.5" customHeight="1">
      <c r="A29" s="87">
        <v>26</v>
      </c>
      <c r="B29" s="13">
        <v>41606</v>
      </c>
      <c r="C29" s="12" t="s">
        <v>213</v>
      </c>
      <c r="D29" s="12" t="s">
        <v>214</v>
      </c>
      <c r="E29" s="4"/>
      <c r="F29" s="16" t="s">
        <v>179</v>
      </c>
      <c r="G29" s="4" t="s">
        <v>215</v>
      </c>
      <c r="H29" s="5" t="s">
        <v>27</v>
      </c>
      <c r="I29" s="10" t="s">
        <v>216</v>
      </c>
      <c r="J29" s="19">
        <v>149</v>
      </c>
      <c r="K29" s="19">
        <v>11</v>
      </c>
      <c r="L29" s="4" t="s">
        <v>38</v>
      </c>
      <c r="M29" s="5" t="s">
        <v>59</v>
      </c>
      <c r="N29" s="5">
        <v>160</v>
      </c>
      <c r="O29" s="21" t="s">
        <v>49</v>
      </c>
      <c r="P29" s="5" t="s">
        <v>217</v>
      </c>
      <c r="Q29" s="5" t="s">
        <v>217</v>
      </c>
      <c r="R29" s="5" t="s">
        <v>217</v>
      </c>
      <c r="S29" s="25" t="s">
        <v>67</v>
      </c>
      <c r="T29" s="25" t="s">
        <v>218</v>
      </c>
      <c r="U29" s="20" t="s">
        <v>151</v>
      </c>
      <c r="V29" s="5" t="s">
        <v>43</v>
      </c>
      <c r="W29" s="5" t="s">
        <v>167</v>
      </c>
      <c r="X29" s="14"/>
    </row>
    <row r="30" spans="1:24" ht="25.5" customHeight="1">
      <c r="A30" s="87">
        <v>27</v>
      </c>
      <c r="B30" s="13">
        <v>41628</v>
      </c>
      <c r="C30" s="12" t="s">
        <v>135</v>
      </c>
      <c r="D30" s="12" t="s">
        <v>23</v>
      </c>
      <c r="E30" s="4"/>
      <c r="F30" s="16" t="s">
        <v>61</v>
      </c>
      <c r="G30" s="4" t="s">
        <v>226</v>
      </c>
      <c r="H30" s="5" t="s">
        <v>74</v>
      </c>
      <c r="I30" s="10">
        <v>40</v>
      </c>
      <c r="J30" s="19">
        <v>72</v>
      </c>
      <c r="K30" s="19">
        <v>54</v>
      </c>
      <c r="L30" s="4" t="s">
        <v>79</v>
      </c>
      <c r="M30" s="5">
        <f>36*3.05+2*1.5+7</f>
        <v>119.8</v>
      </c>
      <c r="N30" s="5" t="s">
        <v>16</v>
      </c>
      <c r="O30" s="21" t="s">
        <v>28</v>
      </c>
      <c r="P30" s="5" t="s">
        <v>227</v>
      </c>
      <c r="Q30" s="5" t="s">
        <v>217</v>
      </c>
      <c r="R30" s="5" t="s">
        <v>76</v>
      </c>
      <c r="S30" s="25" t="s">
        <v>228</v>
      </c>
      <c r="T30" s="25" t="s">
        <v>229</v>
      </c>
      <c r="U30" s="20" t="s">
        <v>151</v>
      </c>
      <c r="V30" s="5" t="s">
        <v>123</v>
      </c>
      <c r="W30" s="5" t="s">
        <v>167</v>
      </c>
      <c r="X30" s="14"/>
    </row>
    <row r="31" spans="1:24" ht="25.5" customHeight="1">
      <c r="A31" s="87">
        <v>28</v>
      </c>
      <c r="B31" s="13">
        <v>41639</v>
      </c>
      <c r="C31" s="22" t="s">
        <v>144</v>
      </c>
      <c r="D31" s="22" t="s">
        <v>230</v>
      </c>
      <c r="E31" s="4"/>
      <c r="F31" s="16" t="s">
        <v>61</v>
      </c>
      <c r="G31" s="17" t="s">
        <v>231</v>
      </c>
      <c r="H31" s="5" t="s">
        <v>26</v>
      </c>
      <c r="I31" s="10">
        <v>15</v>
      </c>
      <c r="J31" s="19">
        <v>60.3</v>
      </c>
      <c r="K31" s="19">
        <v>55</v>
      </c>
      <c r="L31" s="4" t="s">
        <v>38</v>
      </c>
      <c r="M31" s="5">
        <v>123.9</v>
      </c>
      <c r="N31" s="5" t="s">
        <v>27</v>
      </c>
      <c r="O31" s="21" t="s">
        <v>49</v>
      </c>
      <c r="P31" s="5" t="s">
        <v>80</v>
      </c>
      <c r="Q31" s="5" t="s">
        <v>217</v>
      </c>
      <c r="R31" s="25" t="s">
        <v>80</v>
      </c>
      <c r="S31" s="25" t="s">
        <v>94</v>
      </c>
      <c r="T31" s="25" t="s">
        <v>234</v>
      </c>
      <c r="U31" s="20" t="s">
        <v>233</v>
      </c>
      <c r="V31" s="5" t="s">
        <v>51</v>
      </c>
      <c r="W31" s="23" t="s">
        <v>166</v>
      </c>
      <c r="X31" s="14"/>
    </row>
    <row r="32" spans="2:24" ht="25.5" customHeight="1">
      <c r="B32" s="13"/>
      <c r="C32" s="12"/>
      <c r="D32" s="12"/>
      <c r="E32" s="4"/>
      <c r="F32" s="18"/>
      <c r="G32" s="4"/>
      <c r="H32" s="5"/>
      <c r="I32" s="10"/>
      <c r="J32" s="19"/>
      <c r="K32" s="19"/>
      <c r="L32" s="4"/>
      <c r="M32" s="5"/>
      <c r="N32" s="5"/>
      <c r="O32" s="6"/>
      <c r="P32" s="5"/>
      <c r="Q32" s="19"/>
      <c r="R32" s="9"/>
      <c r="S32" s="9"/>
      <c r="T32" s="9"/>
      <c r="U32" s="20"/>
      <c r="V32" s="5"/>
      <c r="W32" s="5"/>
      <c r="X32" s="14"/>
    </row>
    <row r="33" spans="2:24" ht="25.5" customHeight="1">
      <c r="B33" s="13"/>
      <c r="C33" s="12"/>
      <c r="D33" s="12"/>
      <c r="E33" s="4">
        <f>SUM(E4:E32)</f>
        <v>0</v>
      </c>
      <c r="F33" s="16" t="e">
        <f>SUM(#REF!)</f>
        <v>#REF!</v>
      </c>
      <c r="G33" s="4"/>
      <c r="H33" s="5"/>
      <c r="I33" s="10"/>
      <c r="J33" s="19"/>
      <c r="K33" s="19"/>
      <c r="L33" s="4"/>
      <c r="M33" s="5"/>
      <c r="N33" s="5"/>
      <c r="O33" s="6"/>
      <c r="P33" s="5"/>
      <c r="Q33" s="19"/>
      <c r="R33" s="9"/>
      <c r="S33" s="9"/>
      <c r="T33" s="9"/>
      <c r="U33" s="20"/>
      <c r="V33" s="5"/>
      <c r="W33" s="5"/>
      <c r="X33" s="14"/>
    </row>
    <row r="34" spans="2:24" ht="25.5" customHeight="1">
      <c r="B34" s="13"/>
      <c r="C34" s="12"/>
      <c r="D34" s="12"/>
      <c r="E34" s="12"/>
      <c r="F34" s="16"/>
      <c r="G34" s="4"/>
      <c r="H34" s="5"/>
      <c r="I34" s="10"/>
      <c r="J34" s="19"/>
      <c r="K34" s="19"/>
      <c r="L34" s="4"/>
      <c r="M34" s="5"/>
      <c r="N34" s="5"/>
      <c r="O34" s="6"/>
      <c r="P34" s="5"/>
      <c r="Q34" s="19"/>
      <c r="R34" s="9"/>
      <c r="S34" s="9"/>
      <c r="T34" s="9"/>
      <c r="U34" s="20"/>
      <c r="V34" s="5"/>
      <c r="W34" s="5"/>
      <c r="X34" s="14"/>
    </row>
    <row r="35" spans="2:24" ht="25.5" customHeight="1">
      <c r="B35" s="13"/>
      <c r="C35" s="12"/>
      <c r="D35" s="12"/>
      <c r="E35" s="12"/>
      <c r="F35" s="16"/>
      <c r="G35" s="4"/>
      <c r="H35" s="5"/>
      <c r="I35" s="10"/>
      <c r="J35" s="19"/>
      <c r="K35" s="19"/>
      <c r="L35" s="4"/>
      <c r="M35" s="5"/>
      <c r="N35" s="5"/>
      <c r="O35" s="6"/>
      <c r="P35" s="5"/>
      <c r="Q35" s="19"/>
      <c r="R35" s="9"/>
      <c r="S35" s="9"/>
      <c r="T35" s="9"/>
      <c r="U35" s="20"/>
      <c r="V35" s="5"/>
      <c r="W35" s="5"/>
      <c r="X35" s="14"/>
    </row>
    <row r="36" spans="2:24" ht="25.5" customHeight="1">
      <c r="B36" s="13"/>
      <c r="C36" s="12"/>
      <c r="D36" s="12"/>
      <c r="E36" s="12"/>
      <c r="F36" s="16"/>
      <c r="G36" s="4"/>
      <c r="H36" s="5"/>
      <c r="I36" s="10"/>
      <c r="J36" s="19"/>
      <c r="K36" s="19"/>
      <c r="L36" s="4"/>
      <c r="M36" s="5"/>
      <c r="N36" s="5"/>
      <c r="O36" s="6"/>
      <c r="P36" s="5"/>
      <c r="Q36" s="19"/>
      <c r="R36" s="9"/>
      <c r="S36" s="9"/>
      <c r="T36" s="9"/>
      <c r="U36" s="20"/>
      <c r="V36" s="5"/>
      <c r="W36" s="5"/>
      <c r="X36" s="14"/>
    </row>
    <row r="37" spans="2:24" ht="25.5" customHeight="1">
      <c r="B37" s="13"/>
      <c r="C37" s="12"/>
      <c r="D37" s="12"/>
      <c r="E37" s="12"/>
      <c r="F37" s="16"/>
      <c r="G37" s="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5"/>
      <c r="X37" s="14"/>
    </row>
    <row r="38" spans="2:24" ht="25.5" customHeight="1">
      <c r="B38" s="13"/>
      <c r="C38" s="12"/>
      <c r="D38" s="12"/>
      <c r="E38" s="12"/>
      <c r="F38" s="16"/>
      <c r="G38" s="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5"/>
      <c r="X38" s="14"/>
    </row>
    <row r="39" spans="2:23" ht="25.5" customHeight="1">
      <c r="B39" s="13"/>
      <c r="C39" s="12"/>
      <c r="D39" s="12"/>
      <c r="E39" s="12"/>
      <c r="F39" s="16"/>
      <c r="G39" s="1"/>
      <c r="W39" s="3"/>
    </row>
  </sheetData>
  <sheetProtection/>
  <autoFilter ref="B3:X31">
    <sortState ref="B4:X39">
      <sortCondition sortBy="value" ref="X4:X39"/>
    </sortState>
  </autoFilter>
  <mergeCells count="2">
    <mergeCell ref="B1:W1"/>
    <mergeCell ref="X2:AS2"/>
  </mergeCells>
  <printOptions gridLines="1" horizontalCentered="1" verticalCentered="1"/>
  <pageMargins left="0" right="0.3937007874015748" top="0" bottom="0" header="0" footer="0"/>
  <pageSetup fitToHeight="1" fitToWidth="1" horizontalDpi="300" verticalDpi="300" orientation="landscape" scale="57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9:C20"/>
  <sheetViews>
    <sheetView zoomScalePageLayoutView="0" workbookViewId="0" topLeftCell="A1">
      <selection activeCell="C9" sqref="C9:C16"/>
    </sheetView>
  </sheetViews>
  <sheetFormatPr defaultColWidth="11.421875" defaultRowHeight="12.75"/>
  <cols>
    <col min="3" max="3" width="34.00390625" style="0" customWidth="1"/>
  </cols>
  <sheetData>
    <row r="9" spans="2:3" ht="15" customHeight="1">
      <c r="B9" s="87">
        <v>1</v>
      </c>
      <c r="C9" s="106" t="s">
        <v>891</v>
      </c>
    </row>
    <row r="10" spans="2:3" ht="15" customHeight="1">
      <c r="B10" s="87">
        <v>2</v>
      </c>
      <c r="C10" s="118" t="s">
        <v>664</v>
      </c>
    </row>
    <row r="11" spans="2:3" ht="15" customHeight="1">
      <c r="B11" s="87">
        <v>3</v>
      </c>
      <c r="C11" s="118" t="s">
        <v>715</v>
      </c>
    </row>
    <row r="12" spans="2:3" ht="15" customHeight="1">
      <c r="B12" s="87">
        <v>4</v>
      </c>
      <c r="C12" s="118" t="s">
        <v>898</v>
      </c>
    </row>
    <row r="13" spans="2:3" ht="15" customHeight="1">
      <c r="B13" s="87">
        <v>5</v>
      </c>
      <c r="C13" s="106" t="s">
        <v>812</v>
      </c>
    </row>
    <row r="14" spans="2:3" ht="15" customHeight="1">
      <c r="B14" s="87">
        <v>6</v>
      </c>
      <c r="C14" s="106" t="s">
        <v>97</v>
      </c>
    </row>
    <row r="15" spans="2:3" ht="15" customHeight="1">
      <c r="B15" s="87">
        <v>7</v>
      </c>
      <c r="C15" s="118" t="s">
        <v>707</v>
      </c>
    </row>
    <row r="16" spans="2:3" ht="15" customHeight="1">
      <c r="B16" s="87">
        <v>8</v>
      </c>
      <c r="C16" s="118" t="s">
        <v>91</v>
      </c>
    </row>
    <row r="17" ht="12.75">
      <c r="C17" s="89"/>
    </row>
    <row r="18" ht="12.75">
      <c r="C18" s="89"/>
    </row>
    <row r="19" ht="12.75">
      <c r="C19" s="89"/>
    </row>
    <row r="20" ht="12.75">
      <c r="C20" s="89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C9:D33"/>
  <sheetViews>
    <sheetView zoomScalePageLayoutView="0" workbookViewId="0" topLeftCell="A1">
      <selection activeCell="G28" sqref="G28"/>
    </sheetView>
  </sheetViews>
  <sheetFormatPr defaultColWidth="11.421875" defaultRowHeight="12.75"/>
  <cols>
    <col min="3" max="3" width="11.421875" style="87" customWidth="1"/>
    <col min="4" max="4" width="36.00390625" style="0" customWidth="1"/>
  </cols>
  <sheetData>
    <row r="9" spans="3:4" ht="15" customHeight="1">
      <c r="C9" s="87">
        <v>1</v>
      </c>
      <c r="D9" s="118" t="s">
        <v>639</v>
      </c>
    </row>
    <row r="10" spans="3:4" ht="15" customHeight="1">
      <c r="C10" s="87">
        <v>2</v>
      </c>
      <c r="D10" s="106" t="s">
        <v>22</v>
      </c>
    </row>
    <row r="11" spans="3:4" ht="15" customHeight="1">
      <c r="C11" s="87">
        <v>3</v>
      </c>
      <c r="D11" s="118" t="s">
        <v>602</v>
      </c>
    </row>
    <row r="12" spans="3:4" ht="15" customHeight="1">
      <c r="C12" s="87">
        <v>4</v>
      </c>
      <c r="D12" s="106" t="s">
        <v>891</v>
      </c>
    </row>
    <row r="13" spans="3:4" ht="15" customHeight="1">
      <c r="C13" s="87">
        <v>5</v>
      </c>
      <c r="D13" s="106" t="s">
        <v>53</v>
      </c>
    </row>
    <row r="14" spans="3:4" ht="15" customHeight="1">
      <c r="C14" s="87">
        <v>6</v>
      </c>
      <c r="D14" s="118" t="s">
        <v>664</v>
      </c>
    </row>
    <row r="15" spans="3:4" ht="15" customHeight="1">
      <c r="C15" s="87">
        <v>7</v>
      </c>
      <c r="D15" s="118" t="s">
        <v>715</v>
      </c>
    </row>
    <row r="16" spans="3:4" ht="15" customHeight="1">
      <c r="C16" s="87">
        <v>8</v>
      </c>
      <c r="D16" s="118" t="s">
        <v>736</v>
      </c>
    </row>
    <row r="17" spans="3:4" ht="15" customHeight="1">
      <c r="C17" s="87">
        <v>9</v>
      </c>
      <c r="D17" s="118" t="s">
        <v>898</v>
      </c>
    </row>
    <row r="18" spans="3:4" ht="15" customHeight="1">
      <c r="C18" s="87">
        <v>10</v>
      </c>
      <c r="D18" s="106" t="s">
        <v>153</v>
      </c>
    </row>
    <row r="19" spans="3:4" ht="15" customHeight="1">
      <c r="C19" s="87">
        <v>11</v>
      </c>
      <c r="D19" s="118" t="s">
        <v>883</v>
      </c>
    </row>
    <row r="20" spans="3:4" ht="15" customHeight="1">
      <c r="C20" s="87">
        <v>12</v>
      </c>
      <c r="D20" s="118" t="s">
        <v>92</v>
      </c>
    </row>
    <row r="21" spans="3:4" ht="15" customHeight="1">
      <c r="C21" s="87">
        <v>13</v>
      </c>
      <c r="D21" s="106" t="s">
        <v>492</v>
      </c>
    </row>
    <row r="22" spans="3:4" ht="15" customHeight="1">
      <c r="C22" s="87">
        <v>14</v>
      </c>
      <c r="D22" s="118" t="s">
        <v>765</v>
      </c>
    </row>
    <row r="23" spans="3:4" ht="15" customHeight="1">
      <c r="C23" s="87">
        <v>15</v>
      </c>
      <c r="D23" s="118" t="s">
        <v>877</v>
      </c>
    </row>
    <row r="24" spans="3:4" ht="15" customHeight="1">
      <c r="C24" s="87">
        <v>16</v>
      </c>
      <c r="D24" s="118" t="s">
        <v>354</v>
      </c>
    </row>
    <row r="25" spans="3:4" ht="15" customHeight="1">
      <c r="C25" s="87">
        <v>17</v>
      </c>
      <c r="D25" s="118" t="s">
        <v>119</v>
      </c>
    </row>
    <row r="26" spans="3:4" ht="15" customHeight="1">
      <c r="C26" s="87">
        <v>18</v>
      </c>
      <c r="D26" s="106" t="s">
        <v>97</v>
      </c>
    </row>
    <row r="27" spans="3:4" ht="15" customHeight="1">
      <c r="C27" s="87">
        <v>19</v>
      </c>
      <c r="D27" s="118" t="s">
        <v>836</v>
      </c>
    </row>
    <row r="28" spans="3:4" ht="15" customHeight="1">
      <c r="C28" s="87">
        <v>20</v>
      </c>
      <c r="D28" s="118" t="s">
        <v>707</v>
      </c>
    </row>
    <row r="29" spans="3:4" ht="15" customHeight="1">
      <c r="C29" s="87">
        <v>21</v>
      </c>
      <c r="D29" s="118" t="s">
        <v>91</v>
      </c>
    </row>
    <row r="30" ht="12.75">
      <c r="D30" s="89"/>
    </row>
    <row r="31" ht="12.75">
      <c r="D31" s="89"/>
    </row>
    <row r="32" ht="12.75">
      <c r="D32" s="89"/>
    </row>
    <row r="33" ht="12.75">
      <c r="D33" s="8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5"/>
  <sheetViews>
    <sheetView zoomScalePageLayoutView="0" workbookViewId="0" topLeftCell="A1">
      <pane xSplit="3" ySplit="3" topLeftCell="E6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76" sqref="G76"/>
    </sheetView>
  </sheetViews>
  <sheetFormatPr defaultColWidth="11.421875" defaultRowHeight="12.75"/>
  <cols>
    <col min="1" max="1" width="15.28125" style="0" bestFit="1" customWidth="1"/>
    <col min="2" max="2" width="14.28125" style="0" customWidth="1"/>
    <col min="3" max="3" width="12.00390625" style="0" customWidth="1"/>
    <col min="4" max="4" width="12.00390625" style="0" hidden="1" customWidth="1"/>
    <col min="7" max="7" width="10.7109375" style="0" customWidth="1"/>
    <col min="8" max="8" width="9.00390625" style="0" customWidth="1"/>
    <col min="9" max="9" width="8.140625" style="0" customWidth="1"/>
    <col min="10" max="14" width="9.57421875" style="0" customWidth="1"/>
    <col min="15" max="16" width="10.7109375" style="0" customWidth="1"/>
    <col min="17" max="17" width="12.00390625" style="0" customWidth="1"/>
    <col min="18" max="19" width="9.57421875" style="0" customWidth="1"/>
    <col min="20" max="20" width="12.28125" style="0" bestFit="1" customWidth="1"/>
    <col min="25" max="25" width="8.7109375" style="0" customWidth="1"/>
  </cols>
  <sheetData>
    <row r="1" spans="1:25" ht="15.75">
      <c r="A1" s="195" t="s">
        <v>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25" ht="16.5" thickBot="1">
      <c r="A2" s="196" t="s">
        <v>232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25" ht="27" customHeight="1" thickBot="1" thickTop="1">
      <c r="A3" s="2" t="s">
        <v>0</v>
      </c>
      <c r="B3" s="2" t="s">
        <v>1</v>
      </c>
      <c r="C3" s="2" t="s">
        <v>2</v>
      </c>
      <c r="D3" s="2"/>
      <c r="E3" s="2" t="s">
        <v>21</v>
      </c>
      <c r="F3" s="2"/>
      <c r="G3" s="2" t="s">
        <v>3</v>
      </c>
      <c r="H3" s="2" t="s">
        <v>17</v>
      </c>
      <c r="I3" s="2" t="s">
        <v>14</v>
      </c>
      <c r="J3" s="2" t="s">
        <v>33</v>
      </c>
      <c r="K3" s="2" t="s">
        <v>34</v>
      </c>
      <c r="L3" s="2" t="s">
        <v>36</v>
      </c>
      <c r="M3" s="2" t="s">
        <v>10</v>
      </c>
      <c r="N3" s="2" t="s">
        <v>11</v>
      </c>
      <c r="O3" s="2" t="s">
        <v>12</v>
      </c>
      <c r="P3" s="2" t="s">
        <v>20</v>
      </c>
      <c r="Q3" s="2" t="s">
        <v>19</v>
      </c>
      <c r="R3" s="2" t="s">
        <v>18</v>
      </c>
      <c r="S3" s="2" t="s">
        <v>9</v>
      </c>
      <c r="T3" s="2" t="s">
        <v>8</v>
      </c>
      <c r="U3" s="2" t="s">
        <v>56</v>
      </c>
      <c r="V3" s="2" t="s">
        <v>4</v>
      </c>
      <c r="W3" s="35" t="s">
        <v>254</v>
      </c>
      <c r="X3" s="35" t="s">
        <v>255</v>
      </c>
      <c r="Y3" s="2" t="s">
        <v>6</v>
      </c>
    </row>
    <row r="4" spans="1:26" ht="25.5" customHeight="1" thickTop="1">
      <c r="A4" s="13">
        <v>41648</v>
      </c>
      <c r="B4" s="12" t="s">
        <v>135</v>
      </c>
      <c r="C4" s="12" t="s">
        <v>235</v>
      </c>
      <c r="D4" s="4"/>
      <c r="E4" s="16" t="s">
        <v>32</v>
      </c>
      <c r="F4" s="16">
        <v>1</v>
      </c>
      <c r="G4" s="4" t="s">
        <v>73</v>
      </c>
      <c r="H4" s="5" t="s">
        <v>16</v>
      </c>
      <c r="I4" s="10">
        <v>3.25</v>
      </c>
      <c r="J4" s="19">
        <v>31</v>
      </c>
      <c r="K4" s="19">
        <v>27</v>
      </c>
      <c r="L4" s="4" t="s">
        <v>38</v>
      </c>
      <c r="M4" s="5">
        <v>38</v>
      </c>
      <c r="N4" s="5" t="s">
        <v>59</v>
      </c>
      <c r="O4" s="24" t="s">
        <v>49</v>
      </c>
      <c r="P4" s="23" t="s">
        <v>31</v>
      </c>
      <c r="Q4" s="29" t="s">
        <v>68</v>
      </c>
      <c r="R4" s="27" t="s">
        <v>31</v>
      </c>
      <c r="S4" s="27" t="s">
        <v>67</v>
      </c>
      <c r="T4" s="27" t="s">
        <v>243</v>
      </c>
      <c r="U4" s="20" t="s">
        <v>100</v>
      </c>
      <c r="V4" s="5" t="s">
        <v>114</v>
      </c>
      <c r="W4" s="36">
        <v>27523</v>
      </c>
      <c r="X4" s="36">
        <v>6</v>
      </c>
      <c r="Y4" s="5" t="s">
        <v>167</v>
      </c>
      <c r="Z4" s="48">
        <f>+W4</f>
        <v>27523</v>
      </c>
    </row>
    <row r="5" spans="1:25" ht="25.5" customHeight="1">
      <c r="A5" s="13">
        <v>41650</v>
      </c>
      <c r="B5" s="22" t="s">
        <v>135</v>
      </c>
      <c r="C5" s="22" t="s">
        <v>141</v>
      </c>
      <c r="D5" s="4"/>
      <c r="E5" s="16" t="s">
        <v>32</v>
      </c>
      <c r="F5" s="16">
        <v>1</v>
      </c>
      <c r="G5" s="17" t="s">
        <v>73</v>
      </c>
      <c r="H5" s="5" t="s">
        <v>29</v>
      </c>
      <c r="I5" s="10">
        <v>0.9</v>
      </c>
      <c r="J5" s="34" t="s">
        <v>241</v>
      </c>
      <c r="K5" s="34" t="s">
        <v>241</v>
      </c>
      <c r="L5" s="4" t="s">
        <v>38</v>
      </c>
      <c r="M5" s="5">
        <v>350</v>
      </c>
      <c r="N5" s="4" t="s">
        <v>236</v>
      </c>
      <c r="O5" s="24" t="s">
        <v>49</v>
      </c>
      <c r="P5" s="23" t="s">
        <v>112</v>
      </c>
      <c r="Q5" s="29" t="s">
        <v>240</v>
      </c>
      <c r="R5" s="27" t="s">
        <v>40</v>
      </c>
      <c r="S5" s="27" t="s">
        <v>67</v>
      </c>
      <c r="T5" s="34" t="s">
        <v>241</v>
      </c>
      <c r="U5" s="20" t="s">
        <v>151</v>
      </c>
      <c r="V5" s="5" t="s">
        <v>43</v>
      </c>
      <c r="W5" s="36">
        <v>27523</v>
      </c>
      <c r="X5" s="36">
        <v>6</v>
      </c>
      <c r="Y5" s="5" t="s">
        <v>167</v>
      </c>
    </row>
    <row r="6" spans="1:25" ht="25.5" customHeight="1">
      <c r="A6" s="13">
        <v>41655</v>
      </c>
      <c r="B6" s="22" t="s">
        <v>164</v>
      </c>
      <c r="C6" s="22" t="s">
        <v>194</v>
      </c>
      <c r="D6" s="4"/>
      <c r="E6" s="16" t="s">
        <v>61</v>
      </c>
      <c r="F6" s="16">
        <v>2</v>
      </c>
      <c r="G6" s="17" t="s">
        <v>161</v>
      </c>
      <c r="H6" s="23" t="s">
        <v>16</v>
      </c>
      <c r="I6" s="34" t="s">
        <v>238</v>
      </c>
      <c r="J6" s="34" t="s">
        <v>241</v>
      </c>
      <c r="K6" s="34" t="s">
        <v>241</v>
      </c>
      <c r="L6" s="17" t="s">
        <v>38</v>
      </c>
      <c r="M6" s="5">
        <v>228</v>
      </c>
      <c r="N6" s="17" t="s">
        <v>59</v>
      </c>
      <c r="O6" s="24" t="s">
        <v>49</v>
      </c>
      <c r="P6" s="23" t="s">
        <v>80</v>
      </c>
      <c r="Q6" s="4" t="s">
        <v>239</v>
      </c>
      <c r="R6" s="27" t="s">
        <v>242</v>
      </c>
      <c r="S6" s="27" t="s">
        <v>70</v>
      </c>
      <c r="T6" s="34" t="s">
        <v>241</v>
      </c>
      <c r="U6" s="20" t="s">
        <v>100</v>
      </c>
      <c r="V6" s="5">
        <v>7.5</v>
      </c>
      <c r="W6" s="36">
        <v>256</v>
      </c>
      <c r="X6" s="36">
        <v>1</v>
      </c>
      <c r="Y6" s="23" t="s">
        <v>167</v>
      </c>
    </row>
    <row r="7" spans="1:26" ht="25.5" customHeight="1">
      <c r="A7" s="13">
        <v>41656</v>
      </c>
      <c r="B7" s="22" t="s">
        <v>97</v>
      </c>
      <c r="C7" s="22" t="s">
        <v>23</v>
      </c>
      <c r="D7" s="4"/>
      <c r="E7" s="16" t="s">
        <v>24</v>
      </c>
      <c r="F7" s="16">
        <v>1</v>
      </c>
      <c r="G7" s="7" t="s">
        <v>178</v>
      </c>
      <c r="H7" s="23" t="s">
        <v>29</v>
      </c>
      <c r="I7" s="34" t="s">
        <v>237</v>
      </c>
      <c r="J7" s="34" t="s">
        <v>237</v>
      </c>
      <c r="K7" s="34" t="s">
        <v>237</v>
      </c>
      <c r="L7" s="17" t="s">
        <v>38</v>
      </c>
      <c r="M7" s="5">
        <v>258</v>
      </c>
      <c r="N7" s="23" t="s">
        <v>13</v>
      </c>
      <c r="O7" s="24" t="s">
        <v>49</v>
      </c>
      <c r="P7" s="5"/>
      <c r="Q7" s="19"/>
      <c r="R7" s="9"/>
      <c r="S7" s="9"/>
      <c r="T7" s="9"/>
      <c r="U7" s="20" t="s">
        <v>151</v>
      </c>
      <c r="V7" s="23" t="s">
        <v>77</v>
      </c>
      <c r="W7" s="37">
        <v>3869</v>
      </c>
      <c r="X7" s="37">
        <v>1</v>
      </c>
      <c r="Y7" s="23" t="s">
        <v>167</v>
      </c>
      <c r="Z7">
        <f>+W7</f>
        <v>3869</v>
      </c>
    </row>
    <row r="8" spans="1:26" ht="25.5" customHeight="1">
      <c r="A8" s="13">
        <v>41660</v>
      </c>
      <c r="B8" s="12" t="s">
        <v>97</v>
      </c>
      <c r="C8" s="12" t="s">
        <v>23</v>
      </c>
      <c r="D8" s="4"/>
      <c r="E8" s="16" t="s">
        <v>32</v>
      </c>
      <c r="F8" s="16">
        <v>1</v>
      </c>
      <c r="G8" s="4" t="s">
        <v>178</v>
      </c>
      <c r="H8" s="5" t="s">
        <v>29</v>
      </c>
      <c r="I8" s="6">
        <v>2.5</v>
      </c>
      <c r="J8" s="6">
        <v>255</v>
      </c>
      <c r="K8" s="19">
        <v>70</v>
      </c>
      <c r="L8" s="4" t="s">
        <v>38</v>
      </c>
      <c r="M8" s="5">
        <v>275</v>
      </c>
      <c r="N8" s="5" t="s">
        <v>13</v>
      </c>
      <c r="O8" s="4" t="s">
        <v>49</v>
      </c>
      <c r="P8" s="5" t="s">
        <v>80</v>
      </c>
      <c r="Q8" s="19" t="s">
        <v>68</v>
      </c>
      <c r="R8" s="25" t="s">
        <v>68</v>
      </c>
      <c r="S8" s="25" t="s">
        <v>72</v>
      </c>
      <c r="T8" s="25" t="s">
        <v>244</v>
      </c>
      <c r="U8" s="20" t="s">
        <v>151</v>
      </c>
      <c r="V8" s="5" t="s">
        <v>77</v>
      </c>
      <c r="W8" s="36">
        <v>3869</v>
      </c>
      <c r="X8" s="36">
        <v>1</v>
      </c>
      <c r="Y8" s="5" t="s">
        <v>167</v>
      </c>
      <c r="Z8" s="48">
        <f>+W8</f>
        <v>3869</v>
      </c>
    </row>
    <row r="9" spans="1:25" ht="25.5" customHeight="1">
      <c r="A9" s="13">
        <v>41662</v>
      </c>
      <c r="B9" s="22" t="s">
        <v>247</v>
      </c>
      <c r="C9" s="22" t="s">
        <v>23</v>
      </c>
      <c r="D9" s="4"/>
      <c r="E9" s="16" t="s">
        <v>61</v>
      </c>
      <c r="F9" s="16">
        <v>2</v>
      </c>
      <c r="G9" s="17" t="s">
        <v>248</v>
      </c>
      <c r="H9" s="5" t="s">
        <v>26</v>
      </c>
      <c r="I9" s="10">
        <v>28</v>
      </c>
      <c r="J9" s="19">
        <v>154.2</v>
      </c>
      <c r="K9" s="19">
        <v>118.7</v>
      </c>
      <c r="L9" s="4" t="s">
        <v>38</v>
      </c>
      <c r="M9" s="5">
        <v>166.35</v>
      </c>
      <c r="N9" s="5" t="s">
        <v>27</v>
      </c>
      <c r="O9" s="21" t="s">
        <v>49</v>
      </c>
      <c r="P9" s="5" t="s">
        <v>42</v>
      </c>
      <c r="Q9" s="19" t="s">
        <v>249</v>
      </c>
      <c r="R9" s="25" t="s">
        <v>42</v>
      </c>
      <c r="S9" s="25" t="s">
        <v>94</v>
      </c>
      <c r="T9" s="25" t="s">
        <v>250</v>
      </c>
      <c r="U9" s="20" t="s">
        <v>151</v>
      </c>
      <c r="V9" s="5" t="s">
        <v>71</v>
      </c>
      <c r="W9" s="36">
        <v>11006</v>
      </c>
      <c r="X9" s="36">
        <v>11</v>
      </c>
      <c r="Y9" s="5" t="s">
        <v>170</v>
      </c>
    </row>
    <row r="10" spans="1:26" ht="25.5" customHeight="1">
      <c r="A10" s="13">
        <v>41662</v>
      </c>
      <c r="B10" s="12" t="s">
        <v>164</v>
      </c>
      <c r="C10" s="12" t="s">
        <v>194</v>
      </c>
      <c r="D10" s="4"/>
      <c r="E10" s="16" t="s">
        <v>61</v>
      </c>
      <c r="F10" s="16">
        <v>2</v>
      </c>
      <c r="G10" s="4" t="s">
        <v>25</v>
      </c>
      <c r="H10" s="5" t="s">
        <v>16</v>
      </c>
      <c r="I10" s="10">
        <v>1</v>
      </c>
      <c r="J10" s="19">
        <v>233</v>
      </c>
      <c r="K10" s="19">
        <v>197</v>
      </c>
      <c r="L10" s="4" t="s">
        <v>38</v>
      </c>
      <c r="M10" s="5">
        <v>237.15</v>
      </c>
      <c r="N10" s="5" t="s">
        <v>59</v>
      </c>
      <c r="O10" s="21" t="s">
        <v>49</v>
      </c>
      <c r="P10" s="23" t="s">
        <v>80</v>
      </c>
      <c r="Q10" s="4" t="s">
        <v>239</v>
      </c>
      <c r="R10" s="25" t="s">
        <v>68</v>
      </c>
      <c r="S10" s="25" t="s">
        <v>70</v>
      </c>
      <c r="T10" s="25" t="s">
        <v>246</v>
      </c>
      <c r="U10" s="25" t="s">
        <v>245</v>
      </c>
      <c r="V10" s="5" t="s">
        <v>114</v>
      </c>
      <c r="W10" s="36">
        <v>256</v>
      </c>
      <c r="X10" s="36">
        <v>1</v>
      </c>
      <c r="Y10" s="5" t="s">
        <v>167</v>
      </c>
      <c r="Z10" s="48">
        <f>+W10</f>
        <v>256</v>
      </c>
    </row>
    <row r="11" spans="1:25" ht="25.5" customHeight="1">
      <c r="A11" s="13">
        <v>41664</v>
      </c>
      <c r="B11" s="22" t="s">
        <v>144</v>
      </c>
      <c r="C11" s="22" t="s">
        <v>252</v>
      </c>
      <c r="D11" s="4"/>
      <c r="E11" s="16" t="s">
        <v>61</v>
      </c>
      <c r="F11" s="16">
        <v>2</v>
      </c>
      <c r="G11" s="7" t="s">
        <v>253</v>
      </c>
      <c r="H11" s="23" t="s">
        <v>16</v>
      </c>
      <c r="I11" s="10">
        <v>8</v>
      </c>
      <c r="J11" s="19">
        <v>103</v>
      </c>
      <c r="K11" s="19">
        <v>12</v>
      </c>
      <c r="L11" s="17" t="s">
        <v>15</v>
      </c>
      <c r="M11" s="23">
        <v>120</v>
      </c>
      <c r="N11" s="23" t="s">
        <v>58</v>
      </c>
      <c r="O11" s="24" t="s">
        <v>49</v>
      </c>
      <c r="P11" s="23" t="s">
        <v>112</v>
      </c>
      <c r="Q11" s="29" t="s">
        <v>68</v>
      </c>
      <c r="R11" s="27" t="s">
        <v>112</v>
      </c>
      <c r="S11" s="27" t="s">
        <v>82</v>
      </c>
      <c r="T11" s="27" t="s">
        <v>257</v>
      </c>
      <c r="U11" s="20" t="s">
        <v>256</v>
      </c>
      <c r="V11" s="23" t="s">
        <v>7</v>
      </c>
      <c r="W11" s="36">
        <v>2541</v>
      </c>
      <c r="X11" s="36">
        <v>11</v>
      </c>
      <c r="Y11" s="23" t="s">
        <v>159</v>
      </c>
    </row>
    <row r="12" spans="1:25" ht="25.5" customHeight="1">
      <c r="A12" s="13">
        <v>41667</v>
      </c>
      <c r="B12" s="22" t="s">
        <v>97</v>
      </c>
      <c r="C12" s="22" t="s">
        <v>23</v>
      </c>
      <c r="D12" s="4"/>
      <c r="E12" s="16" t="s">
        <v>24</v>
      </c>
      <c r="F12" s="16">
        <v>1</v>
      </c>
      <c r="G12" s="17" t="s">
        <v>117</v>
      </c>
      <c r="H12" s="5" t="s">
        <v>16</v>
      </c>
      <c r="I12" s="34" t="s">
        <v>251</v>
      </c>
      <c r="J12" s="34" t="s">
        <v>251</v>
      </c>
      <c r="K12" s="19">
        <v>36</v>
      </c>
      <c r="L12" s="4" t="s">
        <v>38</v>
      </c>
      <c r="M12" s="5">
        <v>36</v>
      </c>
      <c r="N12" s="5" t="s">
        <v>58</v>
      </c>
      <c r="O12" s="21" t="s">
        <v>49</v>
      </c>
      <c r="P12" s="34" t="s">
        <v>251</v>
      </c>
      <c r="Q12" s="34" t="s">
        <v>251</v>
      </c>
      <c r="R12" s="34" t="s">
        <v>251</v>
      </c>
      <c r="S12" s="25" t="s">
        <v>46</v>
      </c>
      <c r="T12" s="34" t="s">
        <v>251</v>
      </c>
      <c r="U12" s="34" t="s">
        <v>251</v>
      </c>
      <c r="V12" s="5" t="s">
        <v>77</v>
      </c>
      <c r="W12" s="36">
        <v>3869</v>
      </c>
      <c r="X12" s="36">
        <v>1</v>
      </c>
      <c r="Y12" s="5" t="s">
        <v>167</v>
      </c>
    </row>
    <row r="13" spans="1:25" ht="25.5" customHeight="1">
      <c r="A13" s="13">
        <v>41688</v>
      </c>
      <c r="B13" s="22" t="s">
        <v>144</v>
      </c>
      <c r="C13" s="22" t="s">
        <v>252</v>
      </c>
      <c r="D13" s="4"/>
      <c r="E13" s="16" t="s">
        <v>61</v>
      </c>
      <c r="F13" s="16">
        <v>2</v>
      </c>
      <c r="G13" s="17" t="s">
        <v>258</v>
      </c>
      <c r="H13" s="23" t="s">
        <v>29</v>
      </c>
      <c r="I13" s="10">
        <v>11</v>
      </c>
      <c r="J13" s="29" t="s">
        <v>48</v>
      </c>
      <c r="K13" s="19">
        <v>32</v>
      </c>
      <c r="L13" s="17" t="s">
        <v>15</v>
      </c>
      <c r="M13" s="5">
        <v>118.2</v>
      </c>
      <c r="N13" s="23" t="s">
        <v>58</v>
      </c>
      <c r="O13" s="24" t="s">
        <v>49</v>
      </c>
      <c r="P13" s="23" t="s">
        <v>112</v>
      </c>
      <c r="Q13" s="38" t="s">
        <v>259</v>
      </c>
      <c r="R13" s="27" t="s">
        <v>112</v>
      </c>
      <c r="S13" s="27" t="s">
        <v>72</v>
      </c>
      <c r="T13" s="27" t="s">
        <v>261</v>
      </c>
      <c r="U13" s="20" t="s">
        <v>261</v>
      </c>
      <c r="V13" s="23" t="s">
        <v>260</v>
      </c>
      <c r="W13" s="36">
        <v>2541</v>
      </c>
      <c r="X13" s="5">
        <v>11</v>
      </c>
      <c r="Y13" s="23" t="s">
        <v>159</v>
      </c>
    </row>
    <row r="14" spans="1:26" ht="25.5" customHeight="1">
      <c r="A14" s="13">
        <v>41692</v>
      </c>
      <c r="B14" s="22" t="s">
        <v>262</v>
      </c>
      <c r="C14" s="22" t="s">
        <v>263</v>
      </c>
      <c r="D14" s="4"/>
      <c r="E14" s="16" t="s">
        <v>61</v>
      </c>
      <c r="F14" s="16">
        <v>2</v>
      </c>
      <c r="G14" s="17" t="s">
        <v>264</v>
      </c>
      <c r="H14" s="23" t="s">
        <v>16</v>
      </c>
      <c r="I14" s="10">
        <v>4.7</v>
      </c>
      <c r="J14" s="19">
        <v>47</v>
      </c>
      <c r="K14" s="19">
        <v>19.15</v>
      </c>
      <c r="L14" s="17" t="s">
        <v>38</v>
      </c>
      <c r="M14" s="5">
        <f>16*6.39+0.6+1.5</f>
        <v>104.33999999999999</v>
      </c>
      <c r="N14" s="23" t="s">
        <v>13</v>
      </c>
      <c r="O14" s="24" t="s">
        <v>49</v>
      </c>
      <c r="P14" s="23" t="s">
        <v>80</v>
      </c>
      <c r="Q14" s="19" t="s">
        <v>268</v>
      </c>
      <c r="R14" s="27" t="s">
        <v>80</v>
      </c>
      <c r="S14" s="27" t="s">
        <v>82</v>
      </c>
      <c r="T14" s="9"/>
      <c r="U14" s="20"/>
      <c r="V14" s="23" t="s">
        <v>43</v>
      </c>
      <c r="W14" s="36">
        <v>824</v>
      </c>
      <c r="X14" s="5">
        <v>2</v>
      </c>
      <c r="Y14" s="23" t="s">
        <v>159</v>
      </c>
      <c r="Z14" s="48">
        <f>+W14</f>
        <v>824</v>
      </c>
    </row>
    <row r="15" spans="1:25" ht="25.5" customHeight="1">
      <c r="A15" s="13">
        <v>41696</v>
      </c>
      <c r="B15" s="22" t="s">
        <v>265</v>
      </c>
      <c r="C15" s="22" t="s">
        <v>266</v>
      </c>
      <c r="D15" s="4"/>
      <c r="E15" s="16" t="s">
        <v>24</v>
      </c>
      <c r="F15" s="16">
        <v>1</v>
      </c>
      <c r="G15" s="17" t="s">
        <v>105</v>
      </c>
      <c r="H15" s="23" t="s">
        <v>16</v>
      </c>
      <c r="I15" s="34" t="s">
        <v>237</v>
      </c>
      <c r="J15" s="34" t="s">
        <v>237</v>
      </c>
      <c r="K15" s="34" t="s">
        <v>237</v>
      </c>
      <c r="L15" s="17" t="s">
        <v>38</v>
      </c>
      <c r="M15" s="5">
        <v>182.2</v>
      </c>
      <c r="N15" s="23" t="s">
        <v>59</v>
      </c>
      <c r="O15" s="24" t="s">
        <v>49</v>
      </c>
      <c r="P15" s="23" t="s">
        <v>112</v>
      </c>
      <c r="Q15" s="29" t="s">
        <v>267</v>
      </c>
      <c r="R15" s="27" t="s">
        <v>107</v>
      </c>
      <c r="S15" s="27" t="s">
        <v>129</v>
      </c>
      <c r="T15" s="34" t="s">
        <v>237</v>
      </c>
      <c r="U15" s="34" t="s">
        <v>237</v>
      </c>
      <c r="V15" s="23" t="s">
        <v>64</v>
      </c>
      <c r="W15" s="36">
        <v>576</v>
      </c>
      <c r="X15" s="5">
        <v>5</v>
      </c>
      <c r="Y15" s="23" t="s">
        <v>159</v>
      </c>
    </row>
    <row r="16" spans="1:25" ht="25.5" customHeight="1">
      <c r="A16" s="13">
        <v>41697</v>
      </c>
      <c r="B16" s="22" t="s">
        <v>144</v>
      </c>
      <c r="C16" s="22" t="s">
        <v>252</v>
      </c>
      <c r="D16" s="12"/>
      <c r="E16" s="16" t="s">
        <v>24</v>
      </c>
      <c r="F16" s="16">
        <v>1</v>
      </c>
      <c r="G16" s="17" t="s">
        <v>258</v>
      </c>
      <c r="H16" s="5" t="s">
        <v>29</v>
      </c>
      <c r="I16" s="5">
        <f>+I11</f>
        <v>8</v>
      </c>
      <c r="J16" s="5">
        <f>+J11</f>
        <v>103</v>
      </c>
      <c r="K16" s="5">
        <f>+K11</f>
        <v>12</v>
      </c>
      <c r="L16" s="5" t="str">
        <f>+L11</f>
        <v>Red</v>
      </c>
      <c r="M16" s="5">
        <v>118.2</v>
      </c>
      <c r="N16" s="5" t="str">
        <f aca="true" t="shared" si="0" ref="N16:S16">+N11</f>
        <v>4"</v>
      </c>
      <c r="O16" s="5" t="str">
        <f t="shared" si="0"/>
        <v>Sumergible</v>
      </c>
      <c r="P16" s="5" t="str">
        <f t="shared" si="0"/>
        <v>Altamira</v>
      </c>
      <c r="Q16" s="5" t="str">
        <f t="shared" si="0"/>
        <v>sin placa</v>
      </c>
      <c r="R16" s="5" t="str">
        <f t="shared" si="0"/>
        <v>Altamira</v>
      </c>
      <c r="S16" s="5" t="str">
        <f t="shared" si="0"/>
        <v>3 x 6</v>
      </c>
      <c r="T16" s="17" t="s">
        <v>237</v>
      </c>
      <c r="U16" s="17" t="s">
        <v>237</v>
      </c>
      <c r="V16" s="5" t="str">
        <f>+V11</f>
        <v>15 / 440</v>
      </c>
      <c r="W16" s="36">
        <v>2541</v>
      </c>
      <c r="X16" s="5">
        <v>11</v>
      </c>
      <c r="Y16" s="5" t="str">
        <f>+Y11</f>
        <v>Peralta</v>
      </c>
    </row>
    <row r="17" spans="1:26" ht="25.5" customHeight="1">
      <c r="A17" s="13">
        <v>41704</v>
      </c>
      <c r="B17" s="22" t="s">
        <v>265</v>
      </c>
      <c r="C17" s="22" t="s">
        <v>266</v>
      </c>
      <c r="D17" s="16"/>
      <c r="E17" s="17" t="s">
        <v>32</v>
      </c>
      <c r="F17" s="17">
        <v>1</v>
      </c>
      <c r="G17" s="23" t="s">
        <v>137</v>
      </c>
      <c r="H17" s="10" t="s">
        <v>16</v>
      </c>
      <c r="I17" s="19">
        <v>5</v>
      </c>
      <c r="J17" s="19">
        <v>87</v>
      </c>
      <c r="K17" s="17">
        <v>83</v>
      </c>
      <c r="L17" s="5" t="s">
        <v>38</v>
      </c>
      <c r="M17" s="23">
        <f>28*6.4+3</f>
        <v>182.20000000000002</v>
      </c>
      <c r="N17" s="24" t="s">
        <v>59</v>
      </c>
      <c r="O17" s="23" t="s">
        <v>49</v>
      </c>
      <c r="P17" s="19" t="s">
        <v>112</v>
      </c>
      <c r="Q17" s="27" t="s">
        <v>275</v>
      </c>
      <c r="R17" s="27" t="s">
        <v>107</v>
      </c>
      <c r="S17" s="25" t="s">
        <v>82</v>
      </c>
      <c r="T17" s="20" t="s">
        <v>272</v>
      </c>
      <c r="U17" s="23" t="s">
        <v>271</v>
      </c>
      <c r="V17" s="5" t="s">
        <v>64</v>
      </c>
      <c r="W17" s="36">
        <v>576</v>
      </c>
      <c r="X17" s="23">
        <v>5</v>
      </c>
      <c r="Y17" s="5" t="s">
        <v>159</v>
      </c>
      <c r="Z17" s="48">
        <f>+W17</f>
        <v>576</v>
      </c>
    </row>
    <row r="18" spans="1:25" ht="25.5" customHeight="1">
      <c r="A18" s="13">
        <v>41704</v>
      </c>
      <c r="B18" s="12" t="s">
        <v>135</v>
      </c>
      <c r="C18" s="12" t="s">
        <v>23</v>
      </c>
      <c r="D18" s="12"/>
      <c r="E18" s="16" t="s">
        <v>24</v>
      </c>
      <c r="F18" s="16">
        <v>1</v>
      </c>
      <c r="G18" s="4" t="s">
        <v>270</v>
      </c>
      <c r="H18" s="5" t="s">
        <v>74</v>
      </c>
      <c r="I18" s="39" t="s">
        <v>237</v>
      </c>
      <c r="J18" s="34" t="s">
        <v>251</v>
      </c>
      <c r="K18" s="34" t="s">
        <v>251</v>
      </c>
      <c r="L18" s="4" t="s">
        <v>269</v>
      </c>
      <c r="M18" s="5">
        <v>90</v>
      </c>
      <c r="N18" s="5" t="s">
        <v>16</v>
      </c>
      <c r="O18" s="21" t="s">
        <v>49</v>
      </c>
      <c r="P18" s="5" t="s">
        <v>31</v>
      </c>
      <c r="Q18" s="19" t="s">
        <v>68</v>
      </c>
      <c r="R18" s="25" t="s">
        <v>31</v>
      </c>
      <c r="S18" s="25" t="s">
        <v>94</v>
      </c>
      <c r="T18" s="21" t="s">
        <v>237</v>
      </c>
      <c r="U18" s="40" t="s">
        <v>237</v>
      </c>
      <c r="V18" s="5" t="s">
        <v>66</v>
      </c>
      <c r="W18" s="36">
        <v>27523</v>
      </c>
      <c r="X18" s="5">
        <v>6</v>
      </c>
      <c r="Y18" s="5" t="s">
        <v>167</v>
      </c>
    </row>
    <row r="19" spans="1:26" ht="24" customHeight="1">
      <c r="A19" s="13">
        <v>41706</v>
      </c>
      <c r="B19" s="22" t="s">
        <v>144</v>
      </c>
      <c r="C19" s="22" t="s">
        <v>252</v>
      </c>
      <c r="D19" s="17"/>
      <c r="E19" s="23" t="s">
        <v>32</v>
      </c>
      <c r="F19" s="23">
        <v>1</v>
      </c>
      <c r="G19" s="39" t="s">
        <v>258</v>
      </c>
      <c r="H19" s="19" t="s">
        <v>29</v>
      </c>
      <c r="I19" s="19">
        <v>6.5</v>
      </c>
      <c r="J19" s="17">
        <v>97</v>
      </c>
      <c r="K19" s="5">
        <v>36</v>
      </c>
      <c r="L19" s="23" t="s">
        <v>15</v>
      </c>
      <c r="M19" s="5">
        <v>118.2</v>
      </c>
      <c r="N19" s="23" t="s">
        <v>58</v>
      </c>
      <c r="O19" s="19" t="s">
        <v>49</v>
      </c>
      <c r="P19" s="27" t="s">
        <v>112</v>
      </c>
      <c r="Q19" s="27" t="s">
        <v>273</v>
      </c>
      <c r="R19" s="25" t="s">
        <v>112</v>
      </c>
      <c r="S19" s="20" t="s">
        <v>82</v>
      </c>
      <c r="T19" s="23" t="s">
        <v>274</v>
      </c>
      <c r="U19" s="5" t="s">
        <v>276</v>
      </c>
      <c r="V19" s="36" t="s">
        <v>77</v>
      </c>
      <c r="W19" s="23">
        <v>2541</v>
      </c>
      <c r="X19" s="5">
        <v>11</v>
      </c>
      <c r="Y19" s="5" t="s">
        <v>159</v>
      </c>
      <c r="Z19" s="48">
        <f>+W19</f>
        <v>2541</v>
      </c>
    </row>
    <row r="20" spans="1:26" ht="25.5" customHeight="1">
      <c r="A20" s="13">
        <v>41706</v>
      </c>
      <c r="B20" s="12" t="s">
        <v>135</v>
      </c>
      <c r="C20" s="12" t="s">
        <v>23</v>
      </c>
      <c r="D20" s="12"/>
      <c r="E20" s="16" t="s">
        <v>24</v>
      </c>
      <c r="F20" s="16">
        <v>1</v>
      </c>
      <c r="G20" s="4" t="s">
        <v>87</v>
      </c>
      <c r="H20" s="5" t="s">
        <v>26</v>
      </c>
      <c r="I20" s="39" t="s">
        <v>237</v>
      </c>
      <c r="J20" s="19">
        <v>91</v>
      </c>
      <c r="K20" s="8" t="s">
        <v>237</v>
      </c>
      <c r="L20" s="4" t="s">
        <v>38</v>
      </c>
      <c r="M20" s="5">
        <v>109</v>
      </c>
      <c r="N20" s="5" t="s">
        <v>16</v>
      </c>
      <c r="O20" s="21" t="s">
        <v>49</v>
      </c>
      <c r="P20" s="5" t="s">
        <v>31</v>
      </c>
      <c r="Q20" s="19" t="s">
        <v>85</v>
      </c>
      <c r="R20" s="25" t="s">
        <v>31</v>
      </c>
      <c r="S20" s="25" t="s">
        <v>70</v>
      </c>
      <c r="T20" s="21" t="s">
        <v>237</v>
      </c>
      <c r="U20" s="40" t="s">
        <v>237</v>
      </c>
      <c r="V20" s="5" t="s">
        <v>54</v>
      </c>
      <c r="W20" s="36">
        <v>27523</v>
      </c>
      <c r="X20" s="5">
        <v>6</v>
      </c>
      <c r="Y20" s="5" t="s">
        <v>167</v>
      </c>
      <c r="Z20" s="48">
        <f>+W20</f>
        <v>27523</v>
      </c>
    </row>
    <row r="21" spans="1:26" ht="25.5" customHeight="1">
      <c r="A21" s="13">
        <v>41719</v>
      </c>
      <c r="B21" s="22" t="s">
        <v>144</v>
      </c>
      <c r="C21" s="22" t="s">
        <v>230</v>
      </c>
      <c r="D21" s="12"/>
      <c r="E21" s="16" t="s">
        <v>61</v>
      </c>
      <c r="F21" s="16">
        <v>2</v>
      </c>
      <c r="G21" s="41" t="s">
        <v>279</v>
      </c>
      <c r="H21" s="5" t="s">
        <v>26</v>
      </c>
      <c r="I21" s="10">
        <v>22</v>
      </c>
      <c r="J21" s="19">
        <v>71</v>
      </c>
      <c r="K21" s="19">
        <v>48</v>
      </c>
      <c r="L21" s="4" t="s">
        <v>38</v>
      </c>
      <c r="M21" s="5">
        <v>123.9</v>
      </c>
      <c r="N21" s="5" t="s">
        <v>27</v>
      </c>
      <c r="O21" s="21" t="s">
        <v>49</v>
      </c>
      <c r="P21" s="5" t="s">
        <v>80</v>
      </c>
      <c r="Q21" s="23" t="s">
        <v>147</v>
      </c>
      <c r="R21" s="25" t="s">
        <v>80</v>
      </c>
      <c r="S21" s="27" t="s">
        <v>72</v>
      </c>
      <c r="T21" s="27" t="s">
        <v>277</v>
      </c>
      <c r="U21" s="20" t="s">
        <v>278</v>
      </c>
      <c r="V21" s="23" t="s">
        <v>66</v>
      </c>
      <c r="W21" s="36">
        <v>2039</v>
      </c>
      <c r="X21" s="5">
        <v>11</v>
      </c>
      <c r="Y21" s="5" t="s">
        <v>159</v>
      </c>
      <c r="Z21" s="48">
        <f>+W21</f>
        <v>2039</v>
      </c>
    </row>
    <row r="22" spans="1:26" ht="25.5" customHeight="1">
      <c r="A22" s="13">
        <v>41734</v>
      </c>
      <c r="B22" s="22" t="s">
        <v>284</v>
      </c>
      <c r="C22" s="22" t="s">
        <v>23</v>
      </c>
      <c r="D22" s="12"/>
      <c r="E22" s="18" t="s">
        <v>285</v>
      </c>
      <c r="F22" s="18">
        <v>4</v>
      </c>
      <c r="G22" s="41" t="s">
        <v>47</v>
      </c>
      <c r="H22" s="23" t="s">
        <v>29</v>
      </c>
      <c r="I22" s="10">
        <v>6</v>
      </c>
      <c r="J22" s="19">
        <v>71.3</v>
      </c>
      <c r="K22" s="19">
        <v>71</v>
      </c>
      <c r="L22" s="17" t="s">
        <v>15</v>
      </c>
      <c r="M22" s="5">
        <v>95</v>
      </c>
      <c r="N22" s="23" t="s">
        <v>13</v>
      </c>
      <c r="O22" s="21" t="s">
        <v>49</v>
      </c>
      <c r="P22" s="23" t="s">
        <v>112</v>
      </c>
      <c r="Q22" s="42" t="s">
        <v>289</v>
      </c>
      <c r="R22" s="27" t="s">
        <v>290</v>
      </c>
      <c r="S22" s="27" t="s">
        <v>78</v>
      </c>
      <c r="T22" s="27" t="s">
        <v>286</v>
      </c>
      <c r="U22" s="20" t="s">
        <v>287</v>
      </c>
      <c r="V22" s="23" t="s">
        <v>288</v>
      </c>
      <c r="W22" s="36">
        <v>1323</v>
      </c>
      <c r="X22" s="5">
        <v>1</v>
      </c>
      <c r="Y22" s="5" t="s">
        <v>167</v>
      </c>
      <c r="Z22" s="48">
        <f>+W22</f>
        <v>1323</v>
      </c>
    </row>
    <row r="23" spans="1:26" ht="25.5" customHeight="1">
      <c r="A23" s="13">
        <v>41739</v>
      </c>
      <c r="B23" s="22" t="s">
        <v>135</v>
      </c>
      <c r="C23" s="22" t="s">
        <v>23</v>
      </c>
      <c r="D23" s="18"/>
      <c r="E23" s="41" t="s">
        <v>61</v>
      </c>
      <c r="F23" s="41">
        <v>2</v>
      </c>
      <c r="G23" s="23" t="s">
        <v>280</v>
      </c>
      <c r="H23" s="10" t="s">
        <v>29</v>
      </c>
      <c r="I23" s="19">
        <v>20</v>
      </c>
      <c r="J23" s="19">
        <v>72.5</v>
      </c>
      <c r="K23" s="17">
        <v>61</v>
      </c>
      <c r="L23" s="5" t="s">
        <v>15</v>
      </c>
      <c r="M23" s="23">
        <v>115</v>
      </c>
      <c r="N23" s="21" t="s">
        <v>27</v>
      </c>
      <c r="O23" s="23" t="s">
        <v>49</v>
      </c>
      <c r="P23" s="42" t="s">
        <v>80</v>
      </c>
      <c r="Q23" s="27" t="s">
        <v>281</v>
      </c>
      <c r="R23" s="27" t="s">
        <v>80</v>
      </c>
      <c r="S23" s="27" t="s">
        <v>96</v>
      </c>
      <c r="T23" s="20" t="s">
        <v>282</v>
      </c>
      <c r="U23" s="23" t="s">
        <v>283</v>
      </c>
      <c r="V23" s="36" t="s">
        <v>84</v>
      </c>
      <c r="W23" s="5">
        <v>27523</v>
      </c>
      <c r="X23" s="5">
        <v>6</v>
      </c>
      <c r="Y23" t="s">
        <v>167</v>
      </c>
      <c r="Z23" s="48">
        <f>+W23</f>
        <v>27523</v>
      </c>
    </row>
    <row r="24" spans="1:25" ht="25.5" customHeight="1">
      <c r="A24" s="26">
        <v>41768</v>
      </c>
      <c r="B24" s="12" t="s">
        <v>91</v>
      </c>
      <c r="C24" s="12" t="s">
        <v>127</v>
      </c>
      <c r="D24" s="4"/>
      <c r="E24" s="16" t="s">
        <v>61</v>
      </c>
      <c r="F24" s="16">
        <v>2</v>
      </c>
      <c r="G24" s="4" t="s">
        <v>175</v>
      </c>
      <c r="H24" s="5"/>
      <c r="I24" s="10"/>
      <c r="J24" s="19"/>
      <c r="K24" s="19"/>
      <c r="L24" s="4"/>
      <c r="M24" s="5"/>
      <c r="N24" s="5"/>
      <c r="O24" s="4"/>
      <c r="P24" s="5"/>
      <c r="Q24" s="19"/>
      <c r="R24" s="9"/>
      <c r="S24" s="9"/>
      <c r="T24" s="6"/>
      <c r="U24" s="20"/>
      <c r="V24" s="5"/>
      <c r="W24" s="5">
        <v>2744</v>
      </c>
      <c r="X24" s="5">
        <v>12</v>
      </c>
      <c r="Y24" s="5" t="s">
        <v>166</v>
      </c>
    </row>
    <row r="25" spans="1:26" ht="25.5" customHeight="1">
      <c r="A25" s="26">
        <v>41788</v>
      </c>
      <c r="B25" s="22" t="s">
        <v>91</v>
      </c>
      <c r="C25" s="22" t="s">
        <v>127</v>
      </c>
      <c r="D25" s="4"/>
      <c r="E25" s="16" t="s">
        <v>32</v>
      </c>
      <c r="F25" s="16">
        <v>1</v>
      </c>
      <c r="G25" s="17" t="s">
        <v>176</v>
      </c>
      <c r="H25" s="5"/>
      <c r="I25" s="10"/>
      <c r="J25" s="19"/>
      <c r="K25" s="19"/>
      <c r="L25" s="4"/>
      <c r="M25" s="5"/>
      <c r="N25" s="5"/>
      <c r="O25" s="6"/>
      <c r="P25" s="5"/>
      <c r="Q25" s="19"/>
      <c r="R25" s="9"/>
      <c r="S25" s="9"/>
      <c r="T25" s="9"/>
      <c r="U25" s="20"/>
      <c r="V25" s="5"/>
      <c r="W25" s="5">
        <v>2744</v>
      </c>
      <c r="X25" s="5">
        <v>12</v>
      </c>
      <c r="Y25" s="5" t="s">
        <v>177</v>
      </c>
      <c r="Z25" s="48">
        <f>+W25</f>
        <v>2744</v>
      </c>
    </row>
    <row r="26" spans="1:26" ht="25.5" customHeight="1">
      <c r="A26" s="13">
        <v>41796</v>
      </c>
      <c r="B26" s="22" t="s">
        <v>284</v>
      </c>
      <c r="C26" s="22" t="s">
        <v>23</v>
      </c>
      <c r="D26" s="18"/>
      <c r="E26" s="41" t="s">
        <v>61</v>
      </c>
      <c r="F26" s="41">
        <v>2</v>
      </c>
      <c r="G26" s="17" t="s">
        <v>291</v>
      </c>
      <c r="H26" s="10" t="s">
        <v>16</v>
      </c>
      <c r="I26" s="19">
        <v>5</v>
      </c>
      <c r="J26" s="19">
        <v>75.4</v>
      </c>
      <c r="K26" s="17">
        <v>71.53</v>
      </c>
      <c r="L26" s="5" t="s">
        <v>15</v>
      </c>
      <c r="M26" s="23">
        <v>93</v>
      </c>
      <c r="N26" s="21" t="s">
        <v>13</v>
      </c>
      <c r="O26" s="23" t="s">
        <v>49</v>
      </c>
      <c r="P26" s="42" t="s">
        <v>31</v>
      </c>
      <c r="Q26" s="27" t="s">
        <v>113</v>
      </c>
      <c r="R26" s="27" t="s">
        <v>68</v>
      </c>
      <c r="S26" s="27" t="s">
        <v>72</v>
      </c>
      <c r="T26" s="20" t="s">
        <v>292</v>
      </c>
      <c r="U26" s="23" t="s">
        <v>293</v>
      </c>
      <c r="V26" s="36" t="s">
        <v>294</v>
      </c>
      <c r="W26" s="5">
        <v>1323</v>
      </c>
      <c r="X26" s="5">
        <v>1</v>
      </c>
      <c r="Y26" s="5" t="s">
        <v>166</v>
      </c>
      <c r="Z26" s="48">
        <f>+W26</f>
        <v>1323</v>
      </c>
    </row>
    <row r="27" spans="1:26" ht="24" customHeight="1">
      <c r="A27" s="13">
        <v>41807</v>
      </c>
      <c r="B27" s="22" t="s">
        <v>284</v>
      </c>
      <c r="C27" s="22" t="s">
        <v>295</v>
      </c>
      <c r="D27" s="41"/>
      <c r="E27" s="17" t="s">
        <v>61</v>
      </c>
      <c r="F27" s="17">
        <v>2</v>
      </c>
      <c r="G27" s="28" t="s">
        <v>47</v>
      </c>
      <c r="H27" s="29" t="s">
        <v>16</v>
      </c>
      <c r="I27" s="19">
        <v>2.2</v>
      </c>
      <c r="J27" s="17">
        <v>115.5</v>
      </c>
      <c r="K27" s="5">
        <v>88</v>
      </c>
      <c r="L27" s="23" t="s">
        <v>15</v>
      </c>
      <c r="M27" s="21"/>
      <c r="N27" s="23" t="s">
        <v>59</v>
      </c>
      <c r="O27" s="42" t="s">
        <v>49</v>
      </c>
      <c r="P27" s="27"/>
      <c r="Q27" s="27"/>
      <c r="R27" s="27"/>
      <c r="S27" s="20" t="s">
        <v>67</v>
      </c>
      <c r="T27" s="23" t="s">
        <v>296</v>
      </c>
      <c r="U27" s="37" t="s">
        <v>297</v>
      </c>
      <c r="V27" s="23" t="s">
        <v>60</v>
      </c>
      <c r="W27" s="5">
        <v>263</v>
      </c>
      <c r="X27" s="5">
        <v>1</v>
      </c>
      <c r="Y27" s="5" t="s">
        <v>166</v>
      </c>
      <c r="Z27" s="48">
        <f>+W27</f>
        <v>263</v>
      </c>
    </row>
    <row r="28" spans="1:26" ht="24.75" customHeight="1">
      <c r="A28" s="13">
        <v>41809</v>
      </c>
      <c r="B28" s="22" t="s">
        <v>135</v>
      </c>
      <c r="C28" s="22" t="s">
        <v>23</v>
      </c>
      <c r="D28" s="41"/>
      <c r="E28" s="17" t="s">
        <v>24</v>
      </c>
      <c r="F28" s="17">
        <v>1</v>
      </c>
      <c r="G28" s="28" t="s">
        <v>313</v>
      </c>
      <c r="H28" s="29"/>
      <c r="I28" s="19" t="s">
        <v>104</v>
      </c>
      <c r="J28" s="19" t="s">
        <v>104</v>
      </c>
      <c r="K28" s="19" t="s">
        <v>104</v>
      </c>
      <c r="L28" s="23" t="s">
        <v>38</v>
      </c>
      <c r="M28" s="21"/>
      <c r="N28" s="23"/>
      <c r="O28" s="42"/>
      <c r="P28" s="27"/>
      <c r="Q28" s="27"/>
      <c r="R28" s="27"/>
      <c r="S28" s="20"/>
      <c r="T28" s="23" t="s">
        <v>104</v>
      </c>
      <c r="U28" s="43" t="s">
        <v>146</v>
      </c>
      <c r="V28" s="23" t="s">
        <v>312</v>
      </c>
      <c r="W28" s="5">
        <v>27523</v>
      </c>
      <c r="X28" s="5">
        <v>6</v>
      </c>
      <c r="Y28" s="5" t="s">
        <v>167</v>
      </c>
      <c r="Z28" s="48">
        <f>+W28</f>
        <v>27523</v>
      </c>
    </row>
    <row r="29" spans="1:25" ht="24.75" customHeight="1">
      <c r="A29" s="13">
        <v>41810</v>
      </c>
      <c r="B29" s="22" t="s">
        <v>284</v>
      </c>
      <c r="C29" s="22" t="s">
        <v>298</v>
      </c>
      <c r="D29" s="17"/>
      <c r="E29" s="28" t="s">
        <v>61</v>
      </c>
      <c r="F29" s="17">
        <v>2</v>
      </c>
      <c r="G29" s="29" t="s">
        <v>25</v>
      </c>
      <c r="H29" s="29" t="s">
        <v>16</v>
      </c>
      <c r="I29" s="17">
        <v>2.5</v>
      </c>
      <c r="J29" s="5">
        <v>77</v>
      </c>
      <c r="K29" s="23">
        <v>56</v>
      </c>
      <c r="L29" s="24" t="s">
        <v>38</v>
      </c>
      <c r="M29" s="23">
        <v>137.5</v>
      </c>
      <c r="N29" s="42" t="s">
        <v>13</v>
      </c>
      <c r="O29" s="27" t="s">
        <v>49</v>
      </c>
      <c r="P29" s="27" t="s">
        <v>42</v>
      </c>
      <c r="Q29" s="27"/>
      <c r="R29" s="20" t="s">
        <v>42</v>
      </c>
      <c r="S29" s="23" t="s">
        <v>70</v>
      </c>
      <c r="T29" s="37" t="s">
        <v>299</v>
      </c>
      <c r="U29" s="23" t="s">
        <v>300</v>
      </c>
      <c r="V29" s="23" t="s">
        <v>50</v>
      </c>
      <c r="W29" s="5">
        <v>103</v>
      </c>
      <c r="X29" s="5">
        <v>1</v>
      </c>
      <c r="Y29" s="44" t="s">
        <v>166</v>
      </c>
    </row>
    <row r="30" spans="1:25" ht="25.5">
      <c r="A30" s="13">
        <v>41815</v>
      </c>
      <c r="B30" s="22" t="s">
        <v>184</v>
      </c>
      <c r="C30" s="22" t="s">
        <v>185</v>
      </c>
      <c r="D30" s="41"/>
      <c r="E30" s="17" t="s">
        <v>24</v>
      </c>
      <c r="F30" s="17">
        <v>1</v>
      </c>
      <c r="G30" s="28" t="s">
        <v>25</v>
      </c>
      <c r="H30" s="29" t="s">
        <v>26</v>
      </c>
      <c r="I30" s="19" t="s">
        <v>104</v>
      </c>
      <c r="J30" s="19" t="s">
        <v>104</v>
      </c>
      <c r="K30" s="19" t="s">
        <v>104</v>
      </c>
      <c r="L30" s="23"/>
      <c r="M30" s="21">
        <v>57.6</v>
      </c>
      <c r="N30" s="23" t="s">
        <v>305</v>
      </c>
      <c r="O30" s="42" t="s">
        <v>49</v>
      </c>
      <c r="P30" s="27" t="s">
        <v>68</v>
      </c>
      <c r="Q30" s="27" t="s">
        <v>68</v>
      </c>
      <c r="R30" s="27" t="s">
        <v>307</v>
      </c>
      <c r="S30" s="20" t="s">
        <v>70</v>
      </c>
      <c r="T30" s="23" t="s">
        <v>104</v>
      </c>
      <c r="U30" s="43" t="s">
        <v>237</v>
      </c>
      <c r="V30" s="23" t="s">
        <v>306</v>
      </c>
      <c r="W30" s="5">
        <v>305</v>
      </c>
      <c r="X30" s="5">
        <v>9</v>
      </c>
      <c r="Y30" s="5" t="s">
        <v>177</v>
      </c>
    </row>
    <row r="31" spans="1:25" ht="24" customHeight="1">
      <c r="A31" s="13">
        <v>41815</v>
      </c>
      <c r="B31" s="22" t="s">
        <v>135</v>
      </c>
      <c r="C31" s="22" t="s">
        <v>23</v>
      </c>
      <c r="D31" s="41"/>
      <c r="E31" s="17" t="s">
        <v>61</v>
      </c>
      <c r="F31" s="17">
        <v>2</v>
      </c>
      <c r="G31" s="28" t="s">
        <v>308</v>
      </c>
      <c r="H31" s="29" t="s">
        <v>29</v>
      </c>
      <c r="I31" s="19">
        <v>13.5</v>
      </c>
      <c r="J31" s="19">
        <v>90</v>
      </c>
      <c r="K31" s="19">
        <v>94</v>
      </c>
      <c r="L31" s="23" t="s">
        <v>38</v>
      </c>
      <c r="M31" s="21">
        <v>117</v>
      </c>
      <c r="N31" s="23" t="s">
        <v>27</v>
      </c>
      <c r="O31" s="42" t="s">
        <v>49</v>
      </c>
      <c r="P31" s="27" t="s">
        <v>68</v>
      </c>
      <c r="Q31" s="27" t="s">
        <v>68</v>
      </c>
      <c r="R31" s="27" t="s">
        <v>31</v>
      </c>
      <c r="S31" s="20" t="s">
        <v>72</v>
      </c>
      <c r="T31" s="23" t="s">
        <v>309</v>
      </c>
      <c r="U31" s="43" t="s">
        <v>310</v>
      </c>
      <c r="V31" s="23" t="s">
        <v>66</v>
      </c>
      <c r="W31" s="5">
        <v>27523</v>
      </c>
      <c r="X31" s="5">
        <v>6</v>
      </c>
      <c r="Y31" s="5" t="s">
        <v>167</v>
      </c>
    </row>
    <row r="32" spans="1:25" ht="24" customHeight="1">
      <c r="A32" s="13">
        <v>41817</v>
      </c>
      <c r="B32" s="22" t="s">
        <v>284</v>
      </c>
      <c r="C32" s="22" t="s">
        <v>314</v>
      </c>
      <c r="D32" s="41"/>
      <c r="E32" s="17" t="s">
        <v>61</v>
      </c>
      <c r="F32" s="17">
        <v>2</v>
      </c>
      <c r="G32" s="28" t="s">
        <v>301</v>
      </c>
      <c r="H32" s="29" t="s">
        <v>29</v>
      </c>
      <c r="I32" s="19"/>
      <c r="J32" s="17">
        <v>52.3</v>
      </c>
      <c r="K32" s="5">
        <v>87</v>
      </c>
      <c r="L32" s="23" t="s">
        <v>38</v>
      </c>
      <c r="M32" s="21">
        <v>114.5</v>
      </c>
      <c r="N32" s="23" t="s">
        <v>58</v>
      </c>
      <c r="O32" s="42" t="s">
        <v>49</v>
      </c>
      <c r="P32" s="27" t="s">
        <v>68</v>
      </c>
      <c r="Q32" s="27" t="s">
        <v>134</v>
      </c>
      <c r="R32" s="27" t="s">
        <v>302</v>
      </c>
      <c r="S32" s="20" t="s">
        <v>70</v>
      </c>
      <c r="T32" s="23" t="s">
        <v>303</v>
      </c>
      <c r="U32" s="37" t="s">
        <v>304</v>
      </c>
      <c r="V32" s="23" t="s">
        <v>54</v>
      </c>
      <c r="W32" s="5">
        <v>1421</v>
      </c>
      <c r="X32" s="5">
        <v>1</v>
      </c>
      <c r="Y32" s="5" t="s">
        <v>166</v>
      </c>
    </row>
    <row r="33" spans="1:25" ht="24" customHeight="1">
      <c r="A33" s="13">
        <v>41817</v>
      </c>
      <c r="B33" s="22" t="s">
        <v>135</v>
      </c>
      <c r="C33" s="22" t="s">
        <v>149</v>
      </c>
      <c r="D33" s="41"/>
      <c r="E33" s="17" t="s">
        <v>24</v>
      </c>
      <c r="F33" s="17">
        <v>1</v>
      </c>
      <c r="G33" s="28" t="s">
        <v>73</v>
      </c>
      <c r="H33" s="29" t="s">
        <v>29</v>
      </c>
      <c r="I33" s="19" t="s">
        <v>104</v>
      </c>
      <c r="J33" s="19" t="s">
        <v>104</v>
      </c>
      <c r="K33" s="19" t="s">
        <v>104</v>
      </c>
      <c r="L33" s="23" t="s">
        <v>38</v>
      </c>
      <c r="M33" s="21">
        <v>350</v>
      </c>
      <c r="N33" s="23" t="s">
        <v>311</v>
      </c>
      <c r="O33" s="42" t="s">
        <v>49</v>
      </c>
      <c r="P33" s="27" t="s">
        <v>68</v>
      </c>
      <c r="Q33" s="27" t="s">
        <v>68</v>
      </c>
      <c r="R33" s="27" t="s">
        <v>68</v>
      </c>
      <c r="S33" s="20"/>
      <c r="T33" s="23" t="s">
        <v>104</v>
      </c>
      <c r="U33" s="43" t="s">
        <v>146</v>
      </c>
      <c r="V33" s="23" t="s">
        <v>312</v>
      </c>
      <c r="W33" s="5">
        <v>140</v>
      </c>
      <c r="X33" s="5">
        <v>6</v>
      </c>
      <c r="Y33" s="5" t="s">
        <v>167</v>
      </c>
    </row>
    <row r="34" spans="1:25" ht="24" customHeight="1">
      <c r="A34" s="13">
        <v>41831</v>
      </c>
      <c r="B34" s="12" t="s">
        <v>22</v>
      </c>
      <c r="C34" s="12" t="s">
        <v>315</v>
      </c>
      <c r="D34" s="4"/>
      <c r="E34" s="16" t="s">
        <v>61</v>
      </c>
      <c r="F34" s="16">
        <v>2</v>
      </c>
      <c r="G34" s="17" t="s">
        <v>162</v>
      </c>
      <c r="H34" s="5" t="s">
        <v>26</v>
      </c>
      <c r="I34" s="10">
        <v>21</v>
      </c>
      <c r="J34" s="19">
        <v>82.6</v>
      </c>
      <c r="K34" s="19">
        <v>82</v>
      </c>
      <c r="L34" s="4" t="s">
        <v>38</v>
      </c>
      <c r="M34" s="5">
        <v>103.18</v>
      </c>
      <c r="N34" s="5" t="s">
        <v>27</v>
      </c>
      <c r="O34" s="21" t="s">
        <v>49</v>
      </c>
      <c r="P34" s="5" t="s">
        <v>80</v>
      </c>
      <c r="Q34" s="8" t="s">
        <v>318</v>
      </c>
      <c r="R34" s="25" t="s">
        <v>40</v>
      </c>
      <c r="S34" s="25" t="s">
        <v>72</v>
      </c>
      <c r="T34" s="25" t="s">
        <v>316</v>
      </c>
      <c r="U34" s="20" t="s">
        <v>317</v>
      </c>
      <c r="V34" s="5">
        <v>54</v>
      </c>
      <c r="W34" s="36">
        <v>0</v>
      </c>
      <c r="X34" s="5">
        <v>12</v>
      </c>
      <c r="Y34" s="5" t="s">
        <v>159</v>
      </c>
    </row>
    <row r="35" spans="1:26" ht="24" customHeight="1">
      <c r="A35" s="13">
        <v>41844</v>
      </c>
      <c r="B35" s="22" t="s">
        <v>319</v>
      </c>
      <c r="C35" s="22" t="s">
        <v>320</v>
      </c>
      <c r="D35" s="4"/>
      <c r="E35" s="16" t="s">
        <v>321</v>
      </c>
      <c r="F35" s="16">
        <v>3</v>
      </c>
      <c r="G35" s="17" t="s">
        <v>162</v>
      </c>
      <c r="H35" s="23" t="s">
        <v>26</v>
      </c>
      <c r="I35" s="10">
        <v>18</v>
      </c>
      <c r="J35" s="19">
        <v>35</v>
      </c>
      <c r="K35" s="19">
        <v>16</v>
      </c>
      <c r="L35" s="17" t="s">
        <v>269</v>
      </c>
      <c r="M35" s="5">
        <v>49</v>
      </c>
      <c r="N35" s="23" t="s">
        <v>58</v>
      </c>
      <c r="O35" s="21" t="s">
        <v>49</v>
      </c>
      <c r="P35" s="23" t="s">
        <v>322</v>
      </c>
      <c r="Q35" s="29" t="s">
        <v>323</v>
      </c>
      <c r="R35" s="27" t="s">
        <v>68</v>
      </c>
      <c r="S35" s="27" t="s">
        <v>326</v>
      </c>
      <c r="T35" s="27" t="s">
        <v>325</v>
      </c>
      <c r="U35" s="20" t="s">
        <v>324</v>
      </c>
      <c r="V35" s="23" t="s">
        <v>50</v>
      </c>
      <c r="W35" s="36">
        <v>2164</v>
      </c>
      <c r="X35" s="5">
        <v>6</v>
      </c>
      <c r="Y35" s="5" t="s">
        <v>166</v>
      </c>
      <c r="Z35">
        <f>+W35</f>
        <v>2164</v>
      </c>
    </row>
    <row r="36" spans="1:26" ht="24" customHeight="1">
      <c r="A36" s="13">
        <v>41871</v>
      </c>
      <c r="B36" s="22" t="s">
        <v>22</v>
      </c>
      <c r="C36" s="17" t="s">
        <v>327</v>
      </c>
      <c r="D36" s="41"/>
      <c r="E36" s="17" t="s">
        <v>61</v>
      </c>
      <c r="F36" s="17">
        <v>2</v>
      </c>
      <c r="G36" s="28" t="s">
        <v>328</v>
      </c>
      <c r="H36" s="29" t="s">
        <v>29</v>
      </c>
      <c r="I36" s="19">
        <v>5.3</v>
      </c>
      <c r="J36" s="19">
        <v>110</v>
      </c>
      <c r="K36" s="19">
        <v>106.5</v>
      </c>
      <c r="L36" s="23" t="s">
        <v>329</v>
      </c>
      <c r="M36" s="21">
        <v>121.3</v>
      </c>
      <c r="N36" s="23" t="s">
        <v>58</v>
      </c>
      <c r="O36" s="42" t="s">
        <v>49</v>
      </c>
      <c r="P36" s="27" t="s">
        <v>80</v>
      </c>
      <c r="Q36" s="27" t="s">
        <v>331</v>
      </c>
      <c r="R36" s="27" t="s">
        <v>40</v>
      </c>
      <c r="S36" s="20" t="s">
        <v>67</v>
      </c>
      <c r="T36" s="20" t="s">
        <v>332</v>
      </c>
      <c r="U36" s="43" t="s">
        <v>330</v>
      </c>
      <c r="V36" s="23" t="s">
        <v>43</v>
      </c>
      <c r="W36" s="5">
        <v>0</v>
      </c>
      <c r="X36" s="5">
        <v>12</v>
      </c>
      <c r="Y36" s="5" t="s">
        <v>166</v>
      </c>
      <c r="Z36" s="48">
        <f>+W36</f>
        <v>0</v>
      </c>
    </row>
    <row r="37" spans="1:25" ht="24" customHeight="1">
      <c r="A37" s="13">
        <v>41871</v>
      </c>
      <c r="B37" s="22" t="s">
        <v>135</v>
      </c>
      <c r="C37" s="22" t="s">
        <v>333</v>
      </c>
      <c r="D37" s="4"/>
      <c r="E37" s="16" t="s">
        <v>61</v>
      </c>
      <c r="F37" s="16">
        <v>2</v>
      </c>
      <c r="G37" s="17" t="s">
        <v>333</v>
      </c>
      <c r="H37" s="23" t="s">
        <v>16</v>
      </c>
      <c r="I37" s="10">
        <v>4</v>
      </c>
      <c r="J37" s="19">
        <v>58</v>
      </c>
      <c r="K37" s="19">
        <v>40</v>
      </c>
      <c r="L37" s="17" t="s">
        <v>38</v>
      </c>
      <c r="M37" s="5">
        <v>65</v>
      </c>
      <c r="N37" s="23" t="s">
        <v>13</v>
      </c>
      <c r="O37" s="21" t="s">
        <v>49</v>
      </c>
      <c r="P37" s="23" t="s">
        <v>80</v>
      </c>
      <c r="Q37" s="29" t="s">
        <v>342</v>
      </c>
      <c r="R37" s="27" t="s">
        <v>80</v>
      </c>
      <c r="S37" s="27" t="s">
        <v>67</v>
      </c>
      <c r="T37" s="20" t="s">
        <v>334</v>
      </c>
      <c r="U37" s="20" t="s">
        <v>335</v>
      </c>
      <c r="V37" s="23" t="s">
        <v>60</v>
      </c>
      <c r="W37" s="36">
        <v>179</v>
      </c>
      <c r="X37" s="5">
        <v>6</v>
      </c>
      <c r="Y37" s="5" t="s">
        <v>167</v>
      </c>
    </row>
    <row r="38" spans="1:26" ht="24" customHeight="1">
      <c r="A38" s="13">
        <v>41872</v>
      </c>
      <c r="B38" s="22" t="s">
        <v>135</v>
      </c>
      <c r="C38" s="22" t="s">
        <v>23</v>
      </c>
      <c r="D38" s="4"/>
      <c r="E38" s="16" t="s">
        <v>61</v>
      </c>
      <c r="F38" s="16">
        <v>2</v>
      </c>
      <c r="G38" s="17" t="s">
        <v>336</v>
      </c>
      <c r="H38" s="23" t="s">
        <v>29</v>
      </c>
      <c r="I38" s="10">
        <v>34</v>
      </c>
      <c r="J38" s="19">
        <v>102</v>
      </c>
      <c r="K38" s="19">
        <v>91</v>
      </c>
      <c r="L38" s="17" t="s">
        <v>38</v>
      </c>
      <c r="M38" s="5">
        <v>117</v>
      </c>
      <c r="N38" s="23" t="s">
        <v>27</v>
      </c>
      <c r="O38" s="21" t="s">
        <v>49</v>
      </c>
      <c r="P38" s="23" t="s">
        <v>68</v>
      </c>
      <c r="Q38" s="29" t="s">
        <v>68</v>
      </c>
      <c r="R38" s="27" t="s">
        <v>80</v>
      </c>
      <c r="S38" s="27" t="s">
        <v>72</v>
      </c>
      <c r="T38" s="20" t="s">
        <v>337</v>
      </c>
      <c r="U38" s="20" t="s">
        <v>310</v>
      </c>
      <c r="V38" s="23" t="s">
        <v>51</v>
      </c>
      <c r="W38" s="36">
        <v>27523</v>
      </c>
      <c r="X38" s="5">
        <v>6</v>
      </c>
      <c r="Y38" s="5" t="s">
        <v>167</v>
      </c>
      <c r="Z38" s="48">
        <f>+W38</f>
        <v>27523</v>
      </c>
    </row>
    <row r="39" spans="1:26" ht="24" customHeight="1">
      <c r="A39" s="13">
        <v>41874</v>
      </c>
      <c r="B39" s="22" t="s">
        <v>135</v>
      </c>
      <c r="C39" s="22" t="s">
        <v>338</v>
      </c>
      <c r="D39" s="4"/>
      <c r="E39" s="16" t="s">
        <v>32</v>
      </c>
      <c r="F39" s="16">
        <v>1</v>
      </c>
      <c r="G39" s="17" t="s">
        <v>73</v>
      </c>
      <c r="H39" s="23" t="s">
        <v>26</v>
      </c>
      <c r="I39" s="7" t="s">
        <v>339</v>
      </c>
      <c r="J39" s="7" t="s">
        <v>339</v>
      </c>
      <c r="K39" s="7" t="s">
        <v>339</v>
      </c>
      <c r="L39" s="7" t="s">
        <v>340</v>
      </c>
      <c r="M39" s="5">
        <v>80</v>
      </c>
      <c r="N39" s="23" t="s">
        <v>59</v>
      </c>
      <c r="O39" s="24" t="s">
        <v>49</v>
      </c>
      <c r="P39" s="23" t="s">
        <v>80</v>
      </c>
      <c r="Q39" s="29" t="s">
        <v>341</v>
      </c>
      <c r="R39" s="27" t="s">
        <v>80</v>
      </c>
      <c r="S39" s="27" t="s">
        <v>46</v>
      </c>
      <c r="T39" s="7" t="s">
        <v>339</v>
      </c>
      <c r="U39" s="7" t="s">
        <v>339</v>
      </c>
      <c r="V39" s="23" t="s">
        <v>116</v>
      </c>
      <c r="W39" s="36">
        <v>59</v>
      </c>
      <c r="X39" s="5">
        <v>6</v>
      </c>
      <c r="Y39" s="5" t="s">
        <v>167</v>
      </c>
      <c r="Z39" s="48">
        <f>+W39</f>
        <v>59</v>
      </c>
    </row>
    <row r="40" spans="1:25" ht="24" customHeight="1">
      <c r="A40" s="13">
        <v>41878</v>
      </c>
      <c r="B40" s="22" t="s">
        <v>97</v>
      </c>
      <c r="C40" s="22" t="s">
        <v>23</v>
      </c>
      <c r="D40" s="4"/>
      <c r="E40" s="16" t="s">
        <v>61</v>
      </c>
      <c r="F40" s="16">
        <v>2</v>
      </c>
      <c r="G40" s="17" t="s">
        <v>103</v>
      </c>
      <c r="H40" s="23" t="s">
        <v>26</v>
      </c>
      <c r="I40" s="10">
        <v>1.7</v>
      </c>
      <c r="J40" s="19">
        <v>210</v>
      </c>
      <c r="K40" s="19">
        <v>171.8</v>
      </c>
      <c r="L40" s="17" t="s">
        <v>38</v>
      </c>
      <c r="M40" s="5">
        <v>275.2</v>
      </c>
      <c r="N40" s="23" t="s">
        <v>58</v>
      </c>
      <c r="O40" s="24" t="s">
        <v>49</v>
      </c>
      <c r="P40" s="23" t="s">
        <v>112</v>
      </c>
      <c r="Q40" s="29" t="s">
        <v>344</v>
      </c>
      <c r="R40" s="27" t="s">
        <v>40</v>
      </c>
      <c r="S40" s="47" t="s">
        <v>345</v>
      </c>
      <c r="T40" s="20" t="s">
        <v>346</v>
      </c>
      <c r="U40" s="20" t="s">
        <v>347</v>
      </c>
      <c r="V40" s="23" t="s">
        <v>124</v>
      </c>
      <c r="W40" s="36">
        <v>3869</v>
      </c>
      <c r="X40" s="5">
        <v>1</v>
      </c>
      <c r="Y40" s="5" t="s">
        <v>166</v>
      </c>
    </row>
    <row r="41" spans="1:25" ht="24" customHeight="1">
      <c r="A41" s="13">
        <v>41880</v>
      </c>
      <c r="B41" s="22" t="s">
        <v>343</v>
      </c>
      <c r="C41" s="22" t="s">
        <v>23</v>
      </c>
      <c r="D41" s="4"/>
      <c r="E41" s="16" t="s">
        <v>32</v>
      </c>
      <c r="F41" s="16">
        <v>1</v>
      </c>
      <c r="G41" s="17" t="s">
        <v>108</v>
      </c>
      <c r="H41" s="23"/>
      <c r="I41" s="10"/>
      <c r="J41" s="19"/>
      <c r="K41" s="19"/>
      <c r="L41" s="17"/>
      <c r="M41" s="5"/>
      <c r="N41" s="23"/>
      <c r="O41" s="21"/>
      <c r="P41" s="23"/>
      <c r="Q41" s="29"/>
      <c r="R41" s="27"/>
      <c r="S41" s="27"/>
      <c r="T41" s="20"/>
      <c r="U41" s="20"/>
      <c r="V41" s="23"/>
      <c r="W41" s="45">
        <v>2482</v>
      </c>
      <c r="X41" s="45">
        <v>5</v>
      </c>
      <c r="Y41" s="5" t="s">
        <v>167</v>
      </c>
    </row>
    <row r="42" spans="1:25" ht="24" customHeight="1">
      <c r="A42" s="13">
        <v>41881</v>
      </c>
      <c r="B42" s="22" t="s">
        <v>97</v>
      </c>
      <c r="C42" s="22" t="s">
        <v>23</v>
      </c>
      <c r="D42" s="4"/>
      <c r="E42" s="16" t="s">
        <v>61</v>
      </c>
      <c r="F42" s="16">
        <v>2</v>
      </c>
      <c r="G42" s="46" t="s">
        <v>117</v>
      </c>
      <c r="H42" s="23" t="s">
        <v>26</v>
      </c>
      <c r="I42" s="10">
        <v>2.5</v>
      </c>
      <c r="J42" s="19">
        <v>92</v>
      </c>
      <c r="K42" s="19">
        <v>54.9</v>
      </c>
      <c r="L42" s="17" t="s">
        <v>269</v>
      </c>
      <c r="M42" s="5">
        <v>254.4</v>
      </c>
      <c r="N42" s="23" t="s">
        <v>39</v>
      </c>
      <c r="O42" s="24" t="s">
        <v>49</v>
      </c>
      <c r="P42" s="23" t="s">
        <v>112</v>
      </c>
      <c r="Q42" s="29" t="s">
        <v>344</v>
      </c>
      <c r="R42" s="27" t="s">
        <v>40</v>
      </c>
      <c r="S42" s="27" t="s">
        <v>46</v>
      </c>
      <c r="T42" s="20" t="s">
        <v>348</v>
      </c>
      <c r="U42" s="20" t="s">
        <v>349</v>
      </c>
      <c r="V42" s="23" t="s">
        <v>124</v>
      </c>
      <c r="W42" s="36">
        <v>3869</v>
      </c>
      <c r="X42" s="5">
        <v>1</v>
      </c>
      <c r="Y42" s="5" t="s">
        <v>166</v>
      </c>
    </row>
    <row r="43" spans="1:25" ht="24" customHeight="1">
      <c r="A43" s="13">
        <v>41890</v>
      </c>
      <c r="B43" s="22" t="s">
        <v>247</v>
      </c>
      <c r="C43" s="22" t="s">
        <v>23</v>
      </c>
      <c r="D43" s="4"/>
      <c r="E43" s="16" t="s">
        <v>57</v>
      </c>
      <c r="F43" s="16">
        <v>1</v>
      </c>
      <c r="G43" s="17" t="s">
        <v>361</v>
      </c>
      <c r="H43" s="23" t="s">
        <v>16</v>
      </c>
      <c r="I43" s="10">
        <v>16</v>
      </c>
      <c r="J43" s="19">
        <v>83.5</v>
      </c>
      <c r="K43" s="17" t="s">
        <v>364</v>
      </c>
      <c r="L43" s="17" t="s">
        <v>38</v>
      </c>
      <c r="M43" s="5">
        <v>140</v>
      </c>
      <c r="N43" s="23" t="s">
        <v>58</v>
      </c>
      <c r="O43" s="21" t="s">
        <v>49</v>
      </c>
      <c r="P43" s="17" t="s">
        <v>364</v>
      </c>
      <c r="Q43" s="17" t="s">
        <v>364</v>
      </c>
      <c r="R43" s="17" t="s">
        <v>364</v>
      </c>
      <c r="S43" s="27" t="s">
        <v>78</v>
      </c>
      <c r="T43" s="20" t="s">
        <v>362</v>
      </c>
      <c r="U43" s="20" t="s">
        <v>363</v>
      </c>
      <c r="V43" s="23" t="s">
        <v>150</v>
      </c>
      <c r="W43" s="36">
        <v>11006</v>
      </c>
      <c r="X43" s="5">
        <v>11</v>
      </c>
      <c r="Y43" s="5" t="s">
        <v>171</v>
      </c>
    </row>
    <row r="44" spans="1:26" ht="24" customHeight="1">
      <c r="A44" s="13">
        <v>41893</v>
      </c>
      <c r="B44" s="22" t="s">
        <v>262</v>
      </c>
      <c r="C44" s="22" t="s">
        <v>23</v>
      </c>
      <c r="D44" s="4"/>
      <c r="E44" s="16" t="s">
        <v>24</v>
      </c>
      <c r="F44" s="16">
        <v>1</v>
      </c>
      <c r="G44" s="17" t="s">
        <v>353</v>
      </c>
      <c r="H44" s="23"/>
      <c r="I44" s="10"/>
      <c r="J44" s="19"/>
      <c r="K44" s="19"/>
      <c r="L44" s="17"/>
      <c r="M44" s="5"/>
      <c r="N44" s="23"/>
      <c r="O44" s="21"/>
      <c r="P44" s="23"/>
      <c r="Q44" s="29"/>
      <c r="R44" s="27"/>
      <c r="S44" s="27"/>
      <c r="T44" s="20"/>
      <c r="U44" s="20"/>
      <c r="V44" s="23"/>
      <c r="W44" s="36">
        <v>11881</v>
      </c>
      <c r="X44" s="5">
        <v>2</v>
      </c>
      <c r="Y44" s="5" t="s">
        <v>166</v>
      </c>
      <c r="Z44" s="48">
        <f>+W44</f>
        <v>11881</v>
      </c>
    </row>
    <row r="45" spans="1:26" ht="24" customHeight="1">
      <c r="A45" s="13">
        <v>41894</v>
      </c>
      <c r="B45" s="22" t="s">
        <v>354</v>
      </c>
      <c r="C45" s="22" t="s">
        <v>23</v>
      </c>
      <c r="D45" s="4"/>
      <c r="E45" s="16" t="s">
        <v>32</v>
      </c>
      <c r="F45" s="16">
        <v>1</v>
      </c>
      <c r="G45" s="17" t="s">
        <v>355</v>
      </c>
      <c r="H45" s="23" t="s">
        <v>26</v>
      </c>
      <c r="I45" s="10">
        <v>35</v>
      </c>
      <c r="J45" s="19">
        <v>5.7</v>
      </c>
      <c r="K45" s="19">
        <v>2</v>
      </c>
      <c r="L45" s="17" t="s">
        <v>38</v>
      </c>
      <c r="M45" s="5">
        <v>36</v>
      </c>
      <c r="N45" s="23" t="s">
        <v>16</v>
      </c>
      <c r="O45" s="21" t="s">
        <v>49</v>
      </c>
      <c r="P45" s="23" t="s">
        <v>112</v>
      </c>
      <c r="Q45" s="38" t="s">
        <v>359</v>
      </c>
      <c r="R45" s="27" t="s">
        <v>112</v>
      </c>
      <c r="S45" s="27" t="s">
        <v>360</v>
      </c>
      <c r="T45" s="20" t="s">
        <v>357</v>
      </c>
      <c r="U45" s="20" t="s">
        <v>356</v>
      </c>
      <c r="V45" s="23" t="s">
        <v>358</v>
      </c>
      <c r="W45" s="36">
        <v>9026</v>
      </c>
      <c r="X45" s="5">
        <v>9</v>
      </c>
      <c r="Y45" s="5" t="s">
        <v>171</v>
      </c>
      <c r="Z45" s="48">
        <f>+W45</f>
        <v>9026</v>
      </c>
    </row>
    <row r="46" spans="1:25" ht="24" customHeight="1">
      <c r="A46" s="13">
        <v>41894</v>
      </c>
      <c r="B46" s="22" t="s">
        <v>365</v>
      </c>
      <c r="C46" s="22" t="s">
        <v>156</v>
      </c>
      <c r="D46" s="4"/>
      <c r="E46" s="16" t="s">
        <v>61</v>
      </c>
      <c r="F46" s="16">
        <v>2</v>
      </c>
      <c r="G46" s="17" t="s">
        <v>350</v>
      </c>
      <c r="H46" s="23" t="s">
        <v>74</v>
      </c>
      <c r="I46" s="10">
        <v>5.8</v>
      </c>
      <c r="J46" s="19">
        <v>82.5</v>
      </c>
      <c r="K46" s="19">
        <v>81.5</v>
      </c>
      <c r="L46" s="17" t="s">
        <v>269</v>
      </c>
      <c r="M46" s="5">
        <v>150</v>
      </c>
      <c r="N46" s="23" t="s">
        <v>16</v>
      </c>
      <c r="O46" s="21" t="s">
        <v>49</v>
      </c>
      <c r="P46" s="23" t="s">
        <v>351</v>
      </c>
      <c r="Q46" s="29" t="s">
        <v>352</v>
      </c>
      <c r="R46" s="27" t="s">
        <v>68</v>
      </c>
      <c r="S46" s="27" t="s">
        <v>96</v>
      </c>
      <c r="T46" s="20" t="s">
        <v>366</v>
      </c>
      <c r="U46" s="20" t="s">
        <v>367</v>
      </c>
      <c r="V46" s="23" t="s">
        <v>64</v>
      </c>
      <c r="W46" s="36">
        <v>97750</v>
      </c>
      <c r="X46" s="5">
        <v>6</v>
      </c>
      <c r="Y46" s="5" t="s">
        <v>167</v>
      </c>
    </row>
    <row r="47" spans="1:25" ht="24" customHeight="1">
      <c r="A47" s="13">
        <v>41902</v>
      </c>
      <c r="B47" s="22" t="s">
        <v>365</v>
      </c>
      <c r="C47" s="22" t="s">
        <v>23</v>
      </c>
      <c r="D47" s="4"/>
      <c r="E47" s="16" t="s">
        <v>61</v>
      </c>
      <c r="F47" s="16">
        <v>2</v>
      </c>
      <c r="G47" s="17" t="s">
        <v>160</v>
      </c>
      <c r="H47" s="23" t="s">
        <v>74</v>
      </c>
      <c r="I47" s="10">
        <v>22</v>
      </c>
      <c r="J47" s="19">
        <v>101</v>
      </c>
      <c r="K47" s="17">
        <v>44</v>
      </c>
      <c r="L47" s="17" t="s">
        <v>15</v>
      </c>
      <c r="M47" s="5">
        <v>150</v>
      </c>
      <c r="N47" s="23" t="s">
        <v>16</v>
      </c>
      <c r="O47" s="21" t="s">
        <v>49</v>
      </c>
      <c r="P47" s="17" t="s">
        <v>68</v>
      </c>
      <c r="Q47" s="17" t="s">
        <v>68</v>
      </c>
      <c r="R47" s="17" t="s">
        <v>68</v>
      </c>
      <c r="S47" s="27" t="s">
        <v>96</v>
      </c>
      <c r="T47" s="20" t="s">
        <v>368</v>
      </c>
      <c r="U47" s="20" t="s">
        <v>369</v>
      </c>
      <c r="V47" s="23" t="s">
        <v>71</v>
      </c>
      <c r="W47" s="36">
        <v>97750</v>
      </c>
      <c r="X47" s="5">
        <v>6</v>
      </c>
      <c r="Y47" s="5" t="s">
        <v>167</v>
      </c>
    </row>
    <row r="48" spans="1:25" ht="24" customHeight="1">
      <c r="A48" s="13">
        <v>41906</v>
      </c>
      <c r="B48" s="22" t="s">
        <v>365</v>
      </c>
      <c r="C48" s="22" t="s">
        <v>23</v>
      </c>
      <c r="D48" s="4"/>
      <c r="E48" s="16" t="s">
        <v>61</v>
      </c>
      <c r="F48" s="16">
        <v>2</v>
      </c>
      <c r="G48" s="17" t="s">
        <v>370</v>
      </c>
      <c r="H48" s="23" t="s">
        <v>74</v>
      </c>
      <c r="I48" s="10">
        <v>18.5</v>
      </c>
      <c r="J48" s="19">
        <v>138</v>
      </c>
      <c r="K48" s="17">
        <v>114.5</v>
      </c>
      <c r="L48" s="17" t="s">
        <v>38</v>
      </c>
      <c r="M48" s="5">
        <v>169</v>
      </c>
      <c r="N48" s="23" t="s">
        <v>143</v>
      </c>
      <c r="O48" s="21" t="s">
        <v>49</v>
      </c>
      <c r="P48" s="17" t="s">
        <v>68</v>
      </c>
      <c r="Q48" s="17" t="s">
        <v>68</v>
      </c>
      <c r="R48" s="17" t="s">
        <v>68</v>
      </c>
      <c r="S48" s="27" t="s">
        <v>72</v>
      </c>
      <c r="T48" s="20" t="s">
        <v>371</v>
      </c>
      <c r="U48" s="20" t="s">
        <v>372</v>
      </c>
      <c r="V48" s="23" t="s">
        <v>71</v>
      </c>
      <c r="W48" s="36">
        <v>97750</v>
      </c>
      <c r="X48" s="5">
        <v>6</v>
      </c>
      <c r="Y48" s="5" t="s">
        <v>167</v>
      </c>
    </row>
    <row r="49" spans="1:26" ht="24" customHeight="1">
      <c r="A49" s="13">
        <v>41908</v>
      </c>
      <c r="B49" s="22" t="s">
        <v>365</v>
      </c>
      <c r="C49" s="22" t="s">
        <v>23</v>
      </c>
      <c r="D49" s="4"/>
      <c r="E49" s="16" t="s">
        <v>61</v>
      </c>
      <c r="F49" s="16">
        <v>2</v>
      </c>
      <c r="G49" s="17" t="s">
        <v>373</v>
      </c>
      <c r="H49" s="23" t="s">
        <v>26</v>
      </c>
      <c r="I49" s="10">
        <v>13.5</v>
      </c>
      <c r="J49" s="19">
        <v>98</v>
      </c>
      <c r="K49" s="17">
        <v>72</v>
      </c>
      <c r="L49" s="17" t="s">
        <v>15</v>
      </c>
      <c r="M49" s="5">
        <v>105</v>
      </c>
      <c r="N49" s="23" t="s">
        <v>16</v>
      </c>
      <c r="O49" s="21" t="s">
        <v>49</v>
      </c>
      <c r="P49" s="17" t="s">
        <v>31</v>
      </c>
      <c r="Q49" s="17" t="s">
        <v>374</v>
      </c>
      <c r="R49" s="17" t="s">
        <v>42</v>
      </c>
      <c r="S49" s="27" t="s">
        <v>360</v>
      </c>
      <c r="T49" s="20" t="s">
        <v>375</v>
      </c>
      <c r="U49" s="20" t="s">
        <v>376</v>
      </c>
      <c r="V49" s="23" t="s">
        <v>84</v>
      </c>
      <c r="W49" s="36">
        <v>97750</v>
      </c>
      <c r="X49" s="5">
        <v>6</v>
      </c>
      <c r="Y49" s="5" t="s">
        <v>167</v>
      </c>
      <c r="Z49">
        <f>+W49</f>
        <v>97750</v>
      </c>
    </row>
    <row r="50" spans="1:25" ht="24" customHeight="1">
      <c r="A50" s="13">
        <v>41922</v>
      </c>
      <c r="B50" s="22" t="s">
        <v>343</v>
      </c>
      <c r="C50" s="22" t="s">
        <v>386</v>
      </c>
      <c r="D50" s="4"/>
      <c r="E50" s="16" t="s">
        <v>61</v>
      </c>
      <c r="F50" s="16">
        <v>2</v>
      </c>
      <c r="G50" s="17" t="s">
        <v>73</v>
      </c>
      <c r="H50" s="23" t="s">
        <v>16</v>
      </c>
      <c r="I50" s="10">
        <v>10</v>
      </c>
      <c r="J50" s="19">
        <v>5.5</v>
      </c>
      <c r="K50" s="17">
        <v>1.6</v>
      </c>
      <c r="L50" s="17" t="s">
        <v>38</v>
      </c>
      <c r="M50" s="5">
        <v>14</v>
      </c>
      <c r="N50" s="23" t="s">
        <v>13</v>
      </c>
      <c r="O50" s="24" t="s">
        <v>49</v>
      </c>
      <c r="P50" s="17" t="s">
        <v>112</v>
      </c>
      <c r="Q50" s="7" t="s">
        <v>388</v>
      </c>
      <c r="R50" s="17" t="s">
        <v>112</v>
      </c>
      <c r="S50" s="27" t="s">
        <v>389</v>
      </c>
      <c r="T50" s="20" t="s">
        <v>387</v>
      </c>
      <c r="U50" s="20" t="s">
        <v>115</v>
      </c>
      <c r="V50" s="23" t="s">
        <v>124</v>
      </c>
      <c r="W50" s="36"/>
      <c r="X50" s="5">
        <v>5</v>
      </c>
      <c r="Y50" s="5" t="s">
        <v>167</v>
      </c>
    </row>
    <row r="51" spans="1:25" ht="24" customHeight="1">
      <c r="A51" s="13">
        <v>41921</v>
      </c>
      <c r="B51" s="22" t="s">
        <v>377</v>
      </c>
      <c r="C51" s="22" t="s">
        <v>23</v>
      </c>
      <c r="D51" s="4"/>
      <c r="E51" s="16" t="s">
        <v>61</v>
      </c>
      <c r="F51" s="16">
        <v>2</v>
      </c>
      <c r="G51" s="17" t="s">
        <v>380</v>
      </c>
      <c r="H51" s="23" t="s">
        <v>74</v>
      </c>
      <c r="I51" s="10">
        <v>13.4</v>
      </c>
      <c r="J51" s="19">
        <v>116.9</v>
      </c>
      <c r="K51" s="17">
        <v>83.5</v>
      </c>
      <c r="L51" s="17" t="s">
        <v>38</v>
      </c>
      <c r="M51" s="5">
        <v>179.6</v>
      </c>
      <c r="N51" s="23" t="s">
        <v>16</v>
      </c>
      <c r="O51" s="24" t="s">
        <v>49</v>
      </c>
      <c r="P51" s="17" t="s">
        <v>68</v>
      </c>
      <c r="Q51" s="17" t="s">
        <v>68</v>
      </c>
      <c r="R51" s="17" t="s">
        <v>31</v>
      </c>
      <c r="S51" s="27" t="s">
        <v>360</v>
      </c>
      <c r="T51" s="20" t="s">
        <v>378</v>
      </c>
      <c r="U51" s="20" t="s">
        <v>379</v>
      </c>
      <c r="V51" s="23" t="s">
        <v>30</v>
      </c>
      <c r="W51" s="36"/>
      <c r="X51" s="5"/>
      <c r="Y51" s="5" t="s">
        <v>166</v>
      </c>
    </row>
    <row r="52" spans="1:25" ht="24" customHeight="1">
      <c r="A52" s="13">
        <v>41940</v>
      </c>
      <c r="B52" s="22" t="s">
        <v>390</v>
      </c>
      <c r="C52" s="22" t="s">
        <v>23</v>
      </c>
      <c r="D52" s="4"/>
      <c r="E52" s="16" t="s">
        <v>391</v>
      </c>
      <c r="F52" s="16">
        <v>1</v>
      </c>
      <c r="G52" s="17" t="s">
        <v>392</v>
      </c>
      <c r="H52" s="50" t="s">
        <v>393</v>
      </c>
      <c r="I52" s="10"/>
      <c r="J52" s="19"/>
      <c r="K52" s="17"/>
      <c r="L52" s="17"/>
      <c r="M52" s="5"/>
      <c r="N52" s="23"/>
      <c r="O52" s="24"/>
      <c r="P52" s="17"/>
      <c r="Q52" s="17"/>
      <c r="R52" s="17"/>
      <c r="S52" s="27"/>
      <c r="T52" s="20"/>
      <c r="U52" s="20"/>
      <c r="V52" s="23"/>
      <c r="W52" s="36"/>
      <c r="X52" s="5"/>
      <c r="Y52" s="5"/>
    </row>
    <row r="53" spans="1:25" ht="24" customHeight="1">
      <c r="A53" s="13">
        <v>41942</v>
      </c>
      <c r="B53" s="22" t="s">
        <v>37</v>
      </c>
      <c r="C53" s="22" t="s">
        <v>127</v>
      </c>
      <c r="D53" s="4"/>
      <c r="E53" s="16" t="s">
        <v>61</v>
      </c>
      <c r="F53" s="16">
        <v>2</v>
      </c>
      <c r="G53" s="17" t="s">
        <v>73</v>
      </c>
      <c r="H53" s="23" t="s">
        <v>29</v>
      </c>
      <c r="I53" s="10">
        <v>4</v>
      </c>
      <c r="J53" s="19">
        <v>38</v>
      </c>
      <c r="K53" s="17">
        <v>33.35</v>
      </c>
      <c r="L53" s="17" t="s">
        <v>38</v>
      </c>
      <c r="M53" s="5">
        <v>77.1</v>
      </c>
      <c r="N53" s="23" t="s">
        <v>59</v>
      </c>
      <c r="O53" s="24" t="s">
        <v>49</v>
      </c>
      <c r="P53" s="17" t="s">
        <v>80</v>
      </c>
      <c r="Q53" s="17" t="s">
        <v>381</v>
      </c>
      <c r="R53" s="17" t="s">
        <v>40</v>
      </c>
      <c r="S53" s="27" t="s">
        <v>46</v>
      </c>
      <c r="T53" s="20" t="s">
        <v>382</v>
      </c>
      <c r="U53" s="20" t="s">
        <v>383</v>
      </c>
      <c r="V53" s="23" t="s">
        <v>7</v>
      </c>
      <c r="W53" s="36"/>
      <c r="X53" s="5"/>
      <c r="Y53" s="5" t="s">
        <v>166</v>
      </c>
    </row>
    <row r="54" spans="1:25" ht="24" customHeight="1">
      <c r="A54" s="13">
        <v>41943</v>
      </c>
      <c r="B54" s="22" t="s">
        <v>119</v>
      </c>
      <c r="C54" s="22" t="s">
        <v>152</v>
      </c>
      <c r="D54" s="4"/>
      <c r="E54" s="16" t="s">
        <v>32</v>
      </c>
      <c r="F54" s="16">
        <v>1</v>
      </c>
      <c r="G54" s="17" t="s">
        <v>73</v>
      </c>
      <c r="H54" s="23" t="s">
        <v>27</v>
      </c>
      <c r="I54" s="10">
        <v>8</v>
      </c>
      <c r="J54" s="19">
        <v>76</v>
      </c>
      <c r="K54" s="17">
        <v>40</v>
      </c>
      <c r="L54" s="17" t="s">
        <v>38</v>
      </c>
      <c r="M54" s="5">
        <v>150</v>
      </c>
      <c r="N54" s="23" t="s">
        <v>13</v>
      </c>
      <c r="O54" s="24" t="s">
        <v>49</v>
      </c>
      <c r="P54" s="17" t="s">
        <v>68</v>
      </c>
      <c r="Q54" s="17" t="s">
        <v>385</v>
      </c>
      <c r="R54" s="17" t="s">
        <v>385</v>
      </c>
      <c r="S54" s="27" t="s">
        <v>82</v>
      </c>
      <c r="T54" s="20" t="s">
        <v>52</v>
      </c>
      <c r="U54" s="49" t="s">
        <v>384</v>
      </c>
      <c r="V54" s="23" t="s">
        <v>62</v>
      </c>
      <c r="W54" s="45">
        <v>99</v>
      </c>
      <c r="X54" s="45">
        <v>7</v>
      </c>
      <c r="Y54" s="5" t="s">
        <v>167</v>
      </c>
    </row>
    <row r="55" spans="1:25" ht="24" customHeight="1">
      <c r="A55" s="13">
        <v>41950</v>
      </c>
      <c r="B55" s="22" t="s">
        <v>135</v>
      </c>
      <c r="C55" s="22" t="s">
        <v>23</v>
      </c>
      <c r="D55" s="4"/>
      <c r="E55" s="16" t="s">
        <v>24</v>
      </c>
      <c r="F55" s="16">
        <v>1</v>
      </c>
      <c r="G55" s="17" t="s">
        <v>226</v>
      </c>
      <c r="H55" s="23" t="s">
        <v>29</v>
      </c>
      <c r="I55" s="28" t="s">
        <v>394</v>
      </c>
      <c r="J55" s="29" t="s">
        <v>394</v>
      </c>
      <c r="K55" s="17" t="s">
        <v>126</v>
      </c>
      <c r="L55" s="17" t="s">
        <v>38</v>
      </c>
      <c r="M55" s="5">
        <v>116</v>
      </c>
      <c r="N55" s="23" t="s">
        <v>27</v>
      </c>
      <c r="O55" s="24" t="s">
        <v>49</v>
      </c>
      <c r="P55" s="17" t="s">
        <v>111</v>
      </c>
      <c r="Q55" s="17" t="s">
        <v>385</v>
      </c>
      <c r="R55" s="17" t="s">
        <v>80</v>
      </c>
      <c r="S55" s="27" t="s">
        <v>96</v>
      </c>
      <c r="T55" s="20" t="s">
        <v>126</v>
      </c>
      <c r="U55" s="20" t="s">
        <v>394</v>
      </c>
      <c r="V55" s="23" t="s">
        <v>84</v>
      </c>
      <c r="W55" s="36">
        <f>+W38</f>
        <v>27523</v>
      </c>
      <c r="X55" s="5">
        <v>6</v>
      </c>
      <c r="Y55" s="5" t="s">
        <v>167</v>
      </c>
    </row>
    <row r="56" spans="1:25" ht="24" customHeight="1">
      <c r="A56" s="13">
        <v>41950</v>
      </c>
      <c r="B56" s="22" t="s">
        <v>377</v>
      </c>
      <c r="C56" s="22" t="s">
        <v>23</v>
      </c>
      <c r="D56" s="4"/>
      <c r="E56" s="16" t="s">
        <v>61</v>
      </c>
      <c r="F56" s="16">
        <v>2</v>
      </c>
      <c r="G56" s="7" t="s">
        <v>398</v>
      </c>
      <c r="H56" s="23" t="s">
        <v>26</v>
      </c>
      <c r="I56" s="28">
        <v>10.1</v>
      </c>
      <c r="J56" s="29">
        <v>189</v>
      </c>
      <c r="K56" s="17">
        <v>72.93</v>
      </c>
      <c r="L56" s="17" t="s">
        <v>15</v>
      </c>
      <c r="M56" s="5">
        <v>229.5</v>
      </c>
      <c r="N56" s="23" t="s">
        <v>27</v>
      </c>
      <c r="O56" s="24" t="s">
        <v>49</v>
      </c>
      <c r="P56" s="17" t="s">
        <v>80</v>
      </c>
      <c r="Q56" s="17" t="s">
        <v>399</v>
      </c>
      <c r="R56" s="17" t="s">
        <v>31</v>
      </c>
      <c r="S56" s="27" t="s">
        <v>133</v>
      </c>
      <c r="T56" s="20" t="s">
        <v>400</v>
      </c>
      <c r="U56" s="20" t="s">
        <v>401</v>
      </c>
      <c r="V56" s="23" t="s">
        <v>84</v>
      </c>
      <c r="W56" s="36"/>
      <c r="X56" s="5"/>
      <c r="Y56" s="5" t="s">
        <v>166</v>
      </c>
    </row>
    <row r="57" spans="1:25" ht="24" customHeight="1">
      <c r="A57" s="13">
        <v>41957</v>
      </c>
      <c r="B57" s="22" t="s">
        <v>395</v>
      </c>
      <c r="C57" s="22" t="s">
        <v>23</v>
      </c>
      <c r="D57" s="4"/>
      <c r="E57" s="16" t="s">
        <v>61</v>
      </c>
      <c r="F57" s="16">
        <v>2</v>
      </c>
      <c r="G57" s="17" t="s">
        <v>162</v>
      </c>
      <c r="H57" s="23" t="s">
        <v>16</v>
      </c>
      <c r="I57" s="28">
        <v>9</v>
      </c>
      <c r="J57" s="29">
        <v>33</v>
      </c>
      <c r="K57" s="17">
        <v>32.5</v>
      </c>
      <c r="L57" s="17" t="s">
        <v>15</v>
      </c>
      <c r="M57" s="5">
        <v>47.5</v>
      </c>
      <c r="N57" s="23" t="s">
        <v>58</v>
      </c>
      <c r="O57" s="24" t="s">
        <v>49</v>
      </c>
      <c r="P57" s="17" t="s">
        <v>68</v>
      </c>
      <c r="Q57" s="17" t="s">
        <v>402</v>
      </c>
      <c r="R57" s="17" t="s">
        <v>55</v>
      </c>
      <c r="S57" s="27" t="s">
        <v>45</v>
      </c>
      <c r="T57" s="20" t="s">
        <v>403</v>
      </c>
      <c r="U57" s="20" t="s">
        <v>404</v>
      </c>
      <c r="V57" s="23" t="s">
        <v>50</v>
      </c>
      <c r="W57" s="36"/>
      <c r="X57" s="5"/>
      <c r="Y57" s="5" t="s">
        <v>167</v>
      </c>
    </row>
    <row r="58" spans="1:25" ht="24" customHeight="1">
      <c r="A58" s="13">
        <v>41955</v>
      </c>
      <c r="B58" s="22" t="s">
        <v>395</v>
      </c>
      <c r="C58" s="22" t="s">
        <v>396</v>
      </c>
      <c r="D58" s="4"/>
      <c r="E58" s="16" t="s">
        <v>61</v>
      </c>
      <c r="F58" s="16">
        <v>2</v>
      </c>
      <c r="G58" s="17" t="s">
        <v>162</v>
      </c>
      <c r="H58" s="23" t="s">
        <v>29</v>
      </c>
      <c r="I58" s="28">
        <v>10</v>
      </c>
      <c r="J58" s="29">
        <v>22</v>
      </c>
      <c r="K58" s="17">
        <v>9.5</v>
      </c>
      <c r="L58" s="17" t="s">
        <v>15</v>
      </c>
      <c r="M58" s="5">
        <v>70</v>
      </c>
      <c r="N58" s="23" t="s">
        <v>13</v>
      </c>
      <c r="O58" s="24" t="s">
        <v>49</v>
      </c>
      <c r="P58" s="17" t="s">
        <v>42</v>
      </c>
      <c r="Q58" s="17">
        <v>94110753</v>
      </c>
      <c r="R58" s="17" t="s">
        <v>42</v>
      </c>
      <c r="S58" s="27" t="s">
        <v>129</v>
      </c>
      <c r="T58" s="20" t="s">
        <v>408</v>
      </c>
      <c r="U58" s="20" t="s">
        <v>409</v>
      </c>
      <c r="V58" s="23" t="s">
        <v>77</v>
      </c>
      <c r="W58" s="36"/>
      <c r="X58" s="5"/>
      <c r="Y58" s="5" t="s">
        <v>167</v>
      </c>
    </row>
    <row r="59" spans="1:25" ht="24" customHeight="1">
      <c r="A59" s="13">
        <v>41956</v>
      </c>
      <c r="B59" s="22" t="s">
        <v>395</v>
      </c>
      <c r="C59" s="22" t="s">
        <v>172</v>
      </c>
      <c r="D59" s="4"/>
      <c r="E59" s="16" t="s">
        <v>61</v>
      </c>
      <c r="F59" s="16">
        <v>2</v>
      </c>
      <c r="G59" s="17" t="s">
        <v>162</v>
      </c>
      <c r="H59" s="23" t="s">
        <v>29</v>
      </c>
      <c r="I59" s="28">
        <v>7</v>
      </c>
      <c r="J59" s="29">
        <v>94</v>
      </c>
      <c r="K59" s="17">
        <v>91</v>
      </c>
      <c r="L59" s="17" t="s">
        <v>38</v>
      </c>
      <c r="M59" s="5">
        <v>108</v>
      </c>
      <c r="N59" s="23" t="s">
        <v>58</v>
      </c>
      <c r="O59" s="24" t="s">
        <v>49</v>
      </c>
      <c r="P59" s="17" t="s">
        <v>55</v>
      </c>
      <c r="Q59" s="17" t="s">
        <v>405</v>
      </c>
      <c r="R59" s="17" t="s">
        <v>55</v>
      </c>
      <c r="S59" s="27" t="s">
        <v>129</v>
      </c>
      <c r="T59" s="20" t="s">
        <v>406</v>
      </c>
      <c r="U59" s="20" t="s">
        <v>407</v>
      </c>
      <c r="V59" s="23" t="s">
        <v>62</v>
      </c>
      <c r="W59" s="36"/>
      <c r="X59" s="5"/>
      <c r="Y59" s="5" t="s">
        <v>167</v>
      </c>
    </row>
    <row r="60" spans="1:25" ht="24" customHeight="1">
      <c r="A60" s="13">
        <v>41958</v>
      </c>
      <c r="B60" s="22" t="s">
        <v>92</v>
      </c>
      <c r="C60" s="22" t="s">
        <v>23</v>
      </c>
      <c r="D60" s="4"/>
      <c r="E60" s="16" t="s">
        <v>61</v>
      </c>
      <c r="F60" s="16">
        <v>2</v>
      </c>
      <c r="G60" s="17" t="s">
        <v>162</v>
      </c>
      <c r="H60" s="23" t="s">
        <v>26</v>
      </c>
      <c r="I60" s="28"/>
      <c r="J60" s="29">
        <v>56.8</v>
      </c>
      <c r="K60" s="17">
        <v>27</v>
      </c>
      <c r="L60" s="17" t="s">
        <v>38</v>
      </c>
      <c r="M60" s="5">
        <v>114</v>
      </c>
      <c r="N60" s="23" t="s">
        <v>27</v>
      </c>
      <c r="O60" s="24" t="s">
        <v>49</v>
      </c>
      <c r="P60" s="17" t="s">
        <v>68</v>
      </c>
      <c r="Q60" s="17" t="s">
        <v>68</v>
      </c>
      <c r="R60" s="17" t="s">
        <v>68</v>
      </c>
      <c r="S60" s="27" t="s">
        <v>70</v>
      </c>
      <c r="T60" s="20" t="s">
        <v>416</v>
      </c>
      <c r="U60" s="20" t="s">
        <v>417</v>
      </c>
      <c r="V60" s="23" t="s">
        <v>51</v>
      </c>
      <c r="W60" s="36"/>
      <c r="X60" s="5"/>
      <c r="Y60" s="5" t="s">
        <v>159</v>
      </c>
    </row>
    <row r="61" spans="1:25" ht="24" customHeight="1">
      <c r="A61" s="13">
        <v>41962</v>
      </c>
      <c r="B61" s="22" t="s">
        <v>395</v>
      </c>
      <c r="C61" s="22" t="s">
        <v>397</v>
      </c>
      <c r="D61" s="4"/>
      <c r="E61" s="16" t="s">
        <v>61</v>
      </c>
      <c r="F61" s="16">
        <v>2</v>
      </c>
      <c r="G61" s="17" t="s">
        <v>162</v>
      </c>
      <c r="H61" s="23" t="s">
        <v>26</v>
      </c>
      <c r="I61" s="28">
        <v>10</v>
      </c>
      <c r="J61" s="29">
        <v>30</v>
      </c>
      <c r="K61" s="17">
        <v>23</v>
      </c>
      <c r="L61" s="17" t="s">
        <v>38</v>
      </c>
      <c r="M61" s="5">
        <v>56</v>
      </c>
      <c r="N61" s="23" t="s">
        <v>13</v>
      </c>
      <c r="O61" s="24" t="s">
        <v>49</v>
      </c>
      <c r="P61" s="17" t="s">
        <v>65</v>
      </c>
      <c r="Q61" s="17" t="s">
        <v>68</v>
      </c>
      <c r="R61" s="17" t="s">
        <v>302</v>
      </c>
      <c r="S61" s="27" t="s">
        <v>82</v>
      </c>
      <c r="T61" s="20" t="s">
        <v>410</v>
      </c>
      <c r="U61" s="20" t="s">
        <v>411</v>
      </c>
      <c r="V61" s="23" t="s">
        <v>62</v>
      </c>
      <c r="W61" s="36"/>
      <c r="X61" s="5"/>
      <c r="Y61" s="5" t="s">
        <v>167</v>
      </c>
    </row>
    <row r="62" spans="1:25" ht="24" customHeight="1">
      <c r="A62" s="13">
        <v>41964</v>
      </c>
      <c r="B62" s="22" t="s">
        <v>155</v>
      </c>
      <c r="C62" s="22" t="s">
        <v>156</v>
      </c>
      <c r="D62" s="4"/>
      <c r="E62" s="16" t="s">
        <v>57</v>
      </c>
      <c r="F62" s="16">
        <v>1</v>
      </c>
      <c r="G62" s="17" t="s">
        <v>412</v>
      </c>
      <c r="H62" s="23" t="s">
        <v>74</v>
      </c>
      <c r="I62" s="28">
        <v>26.5</v>
      </c>
      <c r="J62" s="29">
        <v>136.85</v>
      </c>
      <c r="K62" s="17">
        <v>73.65</v>
      </c>
      <c r="L62" s="17" t="s">
        <v>38</v>
      </c>
      <c r="M62" s="5">
        <v>147</v>
      </c>
      <c r="N62" s="23" t="s">
        <v>136</v>
      </c>
      <c r="O62" s="24" t="s">
        <v>49</v>
      </c>
      <c r="P62" s="17" t="s">
        <v>85</v>
      </c>
      <c r="Q62" s="17" t="s">
        <v>413</v>
      </c>
      <c r="R62" s="17" t="s">
        <v>80</v>
      </c>
      <c r="S62" s="27" t="s">
        <v>96</v>
      </c>
      <c r="T62" s="20" t="s">
        <v>414</v>
      </c>
      <c r="U62" s="20" t="s">
        <v>415</v>
      </c>
      <c r="V62" s="23" t="s">
        <v>106</v>
      </c>
      <c r="W62" s="36"/>
      <c r="X62" s="5"/>
      <c r="Y62" s="5" t="s">
        <v>166</v>
      </c>
    </row>
    <row r="63" spans="1:25" ht="24" customHeight="1">
      <c r="A63" s="13">
        <v>41969</v>
      </c>
      <c r="B63" s="22" t="s">
        <v>135</v>
      </c>
      <c r="C63" s="22" t="s">
        <v>23</v>
      </c>
      <c r="D63" s="4"/>
      <c r="E63" s="16" t="s">
        <v>61</v>
      </c>
      <c r="F63" s="16">
        <v>2</v>
      </c>
      <c r="G63" s="17" t="s">
        <v>226</v>
      </c>
      <c r="H63" s="23" t="s">
        <v>29</v>
      </c>
      <c r="I63" s="28">
        <v>20</v>
      </c>
      <c r="J63" s="29">
        <v>72</v>
      </c>
      <c r="K63" s="17">
        <v>48</v>
      </c>
      <c r="L63" s="17" t="s">
        <v>38</v>
      </c>
      <c r="M63" s="5">
        <v>97</v>
      </c>
      <c r="N63" s="23" t="s">
        <v>27</v>
      </c>
      <c r="O63" s="24" t="s">
        <v>49</v>
      </c>
      <c r="P63" s="17" t="s">
        <v>111</v>
      </c>
      <c r="Q63" s="17" t="s">
        <v>55</v>
      </c>
      <c r="R63" s="17" t="s">
        <v>55</v>
      </c>
      <c r="S63" s="27" t="s">
        <v>96</v>
      </c>
      <c r="T63" s="20" t="s">
        <v>421</v>
      </c>
      <c r="U63" s="20" t="s">
        <v>422</v>
      </c>
      <c r="V63" s="23" t="s">
        <v>139</v>
      </c>
      <c r="W63" s="36"/>
      <c r="X63" s="5"/>
      <c r="Y63" s="5" t="s">
        <v>167</v>
      </c>
    </row>
    <row r="64" spans="1:25" ht="24" customHeight="1">
      <c r="A64" s="13">
        <v>41971</v>
      </c>
      <c r="B64" s="22" t="s">
        <v>354</v>
      </c>
      <c r="C64" s="22" t="s">
        <v>418</v>
      </c>
      <c r="D64" s="4"/>
      <c r="E64" s="16" t="s">
        <v>61</v>
      </c>
      <c r="F64" s="16">
        <v>2</v>
      </c>
      <c r="G64" s="17" t="s">
        <v>73</v>
      </c>
      <c r="H64" s="23" t="s">
        <v>98</v>
      </c>
      <c r="I64" s="28">
        <v>19</v>
      </c>
      <c r="J64" s="29">
        <v>2.5</v>
      </c>
      <c r="K64" s="17">
        <v>2.5</v>
      </c>
      <c r="L64" s="17" t="s">
        <v>38</v>
      </c>
      <c r="M64" s="5">
        <f>3.05*2</f>
        <v>6.1</v>
      </c>
      <c r="N64" s="23" t="s">
        <v>58</v>
      </c>
      <c r="O64" s="24" t="s">
        <v>49</v>
      </c>
      <c r="P64" s="17" t="s">
        <v>86</v>
      </c>
      <c r="Q64" s="17" t="s">
        <v>112</v>
      </c>
      <c r="R64" s="17" t="s">
        <v>40</v>
      </c>
      <c r="S64" s="27" t="s">
        <v>70</v>
      </c>
      <c r="T64" s="20" t="s">
        <v>420</v>
      </c>
      <c r="U64" s="20" t="s">
        <v>419</v>
      </c>
      <c r="V64" s="23" t="s">
        <v>7</v>
      </c>
      <c r="W64" s="36"/>
      <c r="X64" s="5"/>
      <c r="Y64" s="5" t="s">
        <v>159</v>
      </c>
    </row>
    <row r="65" spans="1:25" ht="24" customHeight="1">
      <c r="A65" s="13">
        <v>41975</v>
      </c>
      <c r="B65" s="22" t="s">
        <v>135</v>
      </c>
      <c r="C65" s="22" t="s">
        <v>423</v>
      </c>
      <c r="D65" s="4"/>
      <c r="E65" s="16" t="s">
        <v>24</v>
      </c>
      <c r="F65" s="16">
        <v>1</v>
      </c>
      <c r="G65" s="17" t="s">
        <v>162</v>
      </c>
      <c r="H65" s="23" t="s">
        <v>29</v>
      </c>
      <c r="I65" s="197" t="s">
        <v>428</v>
      </c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36"/>
      <c r="X65" s="5"/>
      <c r="Y65" s="5" t="s">
        <v>167</v>
      </c>
    </row>
    <row r="66" spans="1:25" ht="24" customHeight="1">
      <c r="A66" s="13">
        <v>41983</v>
      </c>
      <c r="B66" s="22" t="s">
        <v>140</v>
      </c>
      <c r="C66" s="22" t="s">
        <v>23</v>
      </c>
      <c r="D66" s="4"/>
      <c r="E66" s="16" t="s">
        <v>61</v>
      </c>
      <c r="F66" s="16">
        <v>2</v>
      </c>
      <c r="G66" s="17" t="s">
        <v>424</v>
      </c>
      <c r="H66" s="23" t="s">
        <v>29</v>
      </c>
      <c r="I66" s="28">
        <v>13</v>
      </c>
      <c r="J66" s="29">
        <v>48</v>
      </c>
      <c r="K66" s="17">
        <v>47</v>
      </c>
      <c r="L66" s="17" t="s">
        <v>38</v>
      </c>
      <c r="M66" s="5">
        <v>55</v>
      </c>
      <c r="N66" s="23" t="s">
        <v>58</v>
      </c>
      <c r="O66" s="24" t="s">
        <v>49</v>
      </c>
      <c r="P66" s="17" t="s">
        <v>112</v>
      </c>
      <c r="Q66" s="17" t="s">
        <v>425</v>
      </c>
      <c r="R66" s="17" t="s">
        <v>112</v>
      </c>
      <c r="S66" s="27" t="s">
        <v>129</v>
      </c>
      <c r="T66" s="20" t="s">
        <v>426</v>
      </c>
      <c r="U66" s="20" t="s">
        <v>427</v>
      </c>
      <c r="V66" s="23" t="s">
        <v>77</v>
      </c>
      <c r="W66" s="36"/>
      <c r="X66" s="5"/>
      <c r="Y66" s="5" t="s">
        <v>167</v>
      </c>
    </row>
    <row r="67" spans="1:25" ht="24" customHeight="1">
      <c r="A67" s="13">
        <v>41984</v>
      </c>
      <c r="B67" s="22" t="s">
        <v>37</v>
      </c>
      <c r="C67" s="22" t="s">
        <v>127</v>
      </c>
      <c r="D67" s="4"/>
      <c r="E67" s="16" t="s">
        <v>61</v>
      </c>
      <c r="F67" s="16">
        <v>2</v>
      </c>
      <c r="G67" s="17" t="s">
        <v>429</v>
      </c>
      <c r="H67" s="23" t="s">
        <v>29</v>
      </c>
      <c r="I67" s="28">
        <v>6</v>
      </c>
      <c r="J67" s="29">
        <v>39.5</v>
      </c>
      <c r="K67" s="17">
        <v>22.96</v>
      </c>
      <c r="L67" s="17" t="s">
        <v>38</v>
      </c>
      <c r="M67" s="5">
        <v>77.1</v>
      </c>
      <c r="N67" s="23" t="s">
        <v>59</v>
      </c>
      <c r="O67" s="24" t="s">
        <v>49</v>
      </c>
      <c r="P67" s="17" t="s">
        <v>112</v>
      </c>
      <c r="Q67" s="17" t="s">
        <v>430</v>
      </c>
      <c r="R67" s="17" t="s">
        <v>112</v>
      </c>
      <c r="S67" s="27" t="s">
        <v>89</v>
      </c>
      <c r="T67" s="20" t="s">
        <v>431</v>
      </c>
      <c r="U67" s="20" t="s">
        <v>432</v>
      </c>
      <c r="V67" s="23" t="s">
        <v>77</v>
      </c>
      <c r="W67" s="36"/>
      <c r="X67" s="5"/>
      <c r="Y67" s="5" t="s">
        <v>166</v>
      </c>
    </row>
    <row r="68" spans="1:25" ht="24" customHeight="1">
      <c r="A68" s="13"/>
      <c r="B68" s="22"/>
      <c r="C68" s="22"/>
      <c r="D68" s="4"/>
      <c r="E68" s="16"/>
      <c r="F68" s="16"/>
      <c r="G68" s="17"/>
      <c r="H68" s="23"/>
      <c r="I68" s="28"/>
      <c r="J68" s="29"/>
      <c r="K68" s="17"/>
      <c r="L68" s="17"/>
      <c r="M68" s="5"/>
      <c r="N68" s="23"/>
      <c r="O68" s="24"/>
      <c r="P68" s="17"/>
      <c r="Q68" s="17"/>
      <c r="R68" s="17"/>
      <c r="S68" s="27"/>
      <c r="T68" s="20"/>
      <c r="U68" s="20"/>
      <c r="V68" s="23"/>
      <c r="W68" s="36"/>
      <c r="X68" s="5"/>
      <c r="Y68" s="5"/>
    </row>
    <row r="69" spans="1:25" ht="24" customHeight="1">
      <c r="A69" s="13"/>
      <c r="B69" s="22"/>
      <c r="C69" s="22"/>
      <c r="D69" s="4"/>
      <c r="E69" s="16"/>
      <c r="F69" s="16"/>
      <c r="G69" s="17"/>
      <c r="H69" s="23"/>
      <c r="I69" s="10"/>
      <c r="J69" s="19"/>
      <c r="K69" s="17"/>
      <c r="L69" s="17"/>
      <c r="M69" s="5"/>
      <c r="N69" s="23"/>
      <c r="O69" s="24"/>
      <c r="P69" s="17"/>
      <c r="Q69" s="17"/>
      <c r="R69" s="17"/>
      <c r="S69" s="49"/>
      <c r="U69" s="49"/>
      <c r="X69" s="5"/>
      <c r="Y69" s="5"/>
    </row>
    <row r="70" spans="1:25" ht="24" customHeight="1">
      <c r="A70" s="13"/>
      <c r="B70" s="22"/>
      <c r="C70" s="22"/>
      <c r="D70" s="4"/>
      <c r="E70" s="16"/>
      <c r="F70" s="16">
        <f>SUM(F4:F69)</f>
        <v>106</v>
      </c>
      <c r="G70" s="17"/>
      <c r="H70" s="23"/>
      <c r="I70" s="16">
        <f>SUM(I4:I69)</f>
        <v>513.3499999999999</v>
      </c>
      <c r="J70" s="19"/>
      <c r="K70" s="17"/>
      <c r="L70" s="17"/>
      <c r="M70" s="5">
        <f>SUM(M4:M57)</f>
        <v>6563.119999999999</v>
      </c>
      <c r="N70" s="23"/>
      <c r="O70" s="21"/>
      <c r="P70" s="17"/>
      <c r="Q70" s="17"/>
      <c r="R70" s="17"/>
      <c r="S70" s="27"/>
      <c r="T70" s="20"/>
      <c r="U70" s="20"/>
      <c r="V70" s="23"/>
      <c r="W70" s="36"/>
      <c r="X70" s="5"/>
      <c r="Y70" s="5"/>
    </row>
    <row r="71" spans="1:25" ht="24" customHeight="1">
      <c r="A71" s="13"/>
      <c r="B71" s="22"/>
      <c r="C71" s="22"/>
      <c r="D71" s="4"/>
      <c r="E71" s="16"/>
      <c r="F71" s="16"/>
      <c r="G71" s="17"/>
      <c r="H71" s="23"/>
      <c r="I71" s="10">
        <f>+I70/F70*90</f>
        <v>435.86320754716974</v>
      </c>
      <c r="J71" s="19"/>
      <c r="K71" s="17"/>
      <c r="L71" s="17"/>
      <c r="M71" s="5">
        <f>+M70/F70*90</f>
        <v>5572.4603773584895</v>
      </c>
      <c r="N71" s="23"/>
      <c r="O71" s="21"/>
      <c r="P71" s="17"/>
      <c r="Q71" s="17"/>
      <c r="R71" s="17"/>
      <c r="S71" s="27"/>
      <c r="T71" s="20"/>
      <c r="U71" s="20"/>
      <c r="V71" s="23"/>
      <c r="W71" s="36"/>
      <c r="X71" s="5"/>
      <c r="Y71" s="5"/>
    </row>
    <row r="72" spans="1:26" ht="24" customHeight="1">
      <c r="A72" s="13"/>
      <c r="B72" s="22"/>
      <c r="C72" s="22"/>
      <c r="D72" s="4"/>
      <c r="E72" s="16"/>
      <c r="F72" s="16"/>
      <c r="G72" s="17"/>
      <c r="H72" s="23"/>
      <c r="I72" s="10"/>
      <c r="J72" s="19"/>
      <c r="K72" s="17"/>
      <c r="L72" s="17"/>
      <c r="M72" s="5"/>
      <c r="N72" s="23"/>
      <c r="O72" s="21"/>
      <c r="P72" s="17"/>
      <c r="Q72" s="17"/>
      <c r="R72" s="17"/>
      <c r="S72" s="27"/>
      <c r="T72" s="20"/>
      <c r="U72" s="20"/>
      <c r="V72" s="23"/>
      <c r="W72" s="36"/>
      <c r="X72" s="5"/>
      <c r="Y72" s="5"/>
      <c r="Z72" s="48">
        <f>SUM(Z4:Z71)</f>
        <v>278122</v>
      </c>
    </row>
    <row r="73" spans="1:25" ht="24" customHeight="1">
      <c r="A73" s="13"/>
      <c r="B73" s="22"/>
      <c r="C73" s="22"/>
      <c r="D73" s="4"/>
      <c r="E73" s="16"/>
      <c r="F73" s="16"/>
      <c r="G73" s="17"/>
      <c r="H73" s="23"/>
      <c r="I73" s="10"/>
      <c r="J73" s="19"/>
      <c r="K73" s="17"/>
      <c r="L73" s="17"/>
      <c r="M73" s="5"/>
      <c r="N73" s="23"/>
      <c r="O73" s="21"/>
      <c r="P73" s="17"/>
      <c r="Q73" s="17"/>
      <c r="R73" s="17"/>
      <c r="S73" s="27"/>
      <c r="T73" s="20"/>
      <c r="U73" s="20"/>
      <c r="V73" s="23"/>
      <c r="W73" s="36"/>
      <c r="X73" s="5"/>
      <c r="Y73" s="5"/>
    </row>
    <row r="74" spans="1:25" ht="24" customHeight="1">
      <c r="A74" s="13"/>
      <c r="B74" s="22"/>
      <c r="C74" s="22"/>
      <c r="D74" s="4"/>
      <c r="E74" s="16"/>
      <c r="F74" s="16"/>
      <c r="G74" s="17"/>
      <c r="H74" s="23"/>
      <c r="I74" s="10"/>
      <c r="J74" s="19"/>
      <c r="K74" s="17"/>
      <c r="L74" s="17"/>
      <c r="M74" s="5"/>
      <c r="N74" s="23"/>
      <c r="O74" s="21"/>
      <c r="P74" s="17"/>
      <c r="Q74" s="17"/>
      <c r="R74" s="17"/>
      <c r="S74" s="27"/>
      <c r="T74" s="20"/>
      <c r="U74" s="20"/>
      <c r="V74" s="23"/>
      <c r="W74" s="36"/>
      <c r="X74" s="5"/>
      <c r="Y74" s="5"/>
    </row>
    <row r="75" spans="1:25" ht="24" customHeight="1">
      <c r="A75" s="13"/>
      <c r="B75" s="22"/>
      <c r="C75" s="22"/>
      <c r="D75" s="4"/>
      <c r="E75" s="16"/>
      <c r="F75" s="16"/>
      <c r="G75" s="17"/>
      <c r="H75" s="23"/>
      <c r="I75" s="10"/>
      <c r="J75" s="19"/>
      <c r="K75" s="17"/>
      <c r="L75" s="17"/>
      <c r="M75" s="5"/>
      <c r="N75" s="23"/>
      <c r="O75" s="21"/>
      <c r="P75" s="17"/>
      <c r="Q75" s="17"/>
      <c r="R75" s="17"/>
      <c r="S75" s="27"/>
      <c r="T75" s="20"/>
      <c r="U75" s="20"/>
      <c r="V75" s="23"/>
      <c r="W75" s="36"/>
      <c r="X75" s="5"/>
      <c r="Y75" s="5"/>
    </row>
  </sheetData>
  <sheetProtection/>
  <autoFilter ref="A3:Y49">
    <sortState ref="A4:Y75">
      <sortCondition sortBy="value" ref="A4:A75"/>
    </sortState>
  </autoFilter>
  <mergeCells count="3">
    <mergeCell ref="A1:Y1"/>
    <mergeCell ref="A2:Y2"/>
    <mergeCell ref="I65:V65"/>
  </mergeCells>
  <printOptions gridLines="1" horizontalCentered="1" verticalCentered="1"/>
  <pageMargins left="0" right="0.3937007874015748" top="0" bottom="0" header="0" footer="0"/>
  <pageSetup fitToHeight="1" fitToWidth="1" horizontalDpi="300" verticalDpi="300" orientation="landscape" scale="3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zoomScalePageLayoutView="0" workbookViewId="0" topLeftCell="A1">
      <pane xSplit="3" ySplit="3" topLeftCell="E5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67" sqref="F67"/>
    </sheetView>
  </sheetViews>
  <sheetFormatPr defaultColWidth="11.421875" defaultRowHeight="12.75"/>
  <cols>
    <col min="1" max="1" width="15.28125" style="0" bestFit="1" customWidth="1"/>
    <col min="2" max="2" width="14.28125" style="0" customWidth="1"/>
    <col min="3" max="3" width="12.00390625" style="0" customWidth="1"/>
    <col min="4" max="4" width="12.00390625" style="0" hidden="1" customWidth="1"/>
    <col min="7" max="7" width="10.7109375" style="0" customWidth="1"/>
    <col min="8" max="8" width="9.00390625" style="0" customWidth="1"/>
    <col min="9" max="9" width="8.140625" style="0" customWidth="1"/>
    <col min="10" max="14" width="9.57421875" style="0" customWidth="1"/>
    <col min="15" max="16" width="10.7109375" style="0" customWidth="1"/>
    <col min="17" max="17" width="12.00390625" style="0" customWidth="1"/>
    <col min="18" max="19" width="9.57421875" style="0" customWidth="1"/>
    <col min="20" max="20" width="12.28125" style="0" bestFit="1" customWidth="1"/>
    <col min="25" max="25" width="8.7109375" style="0" customWidth="1"/>
  </cols>
  <sheetData>
    <row r="1" spans="1:25" ht="15.75">
      <c r="A1" s="195" t="s">
        <v>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25" ht="16.5" thickBot="1">
      <c r="A2" s="196" t="s">
        <v>437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25" ht="27" customHeight="1" thickBot="1" thickTop="1">
      <c r="A3" s="2" t="s">
        <v>0</v>
      </c>
      <c r="B3" s="2" t="s">
        <v>1</v>
      </c>
      <c r="C3" s="2" t="s">
        <v>2</v>
      </c>
      <c r="D3" s="2"/>
      <c r="E3" s="2" t="s">
        <v>21</v>
      </c>
      <c r="F3" s="2"/>
      <c r="G3" s="2" t="s">
        <v>3</v>
      </c>
      <c r="H3" s="2" t="s">
        <v>17</v>
      </c>
      <c r="I3" s="2" t="s">
        <v>14</v>
      </c>
      <c r="J3" s="2" t="s">
        <v>33</v>
      </c>
      <c r="K3" s="2" t="s">
        <v>34</v>
      </c>
      <c r="L3" s="2" t="s">
        <v>36</v>
      </c>
      <c r="M3" s="2" t="s">
        <v>10</v>
      </c>
      <c r="N3" s="2" t="s">
        <v>11</v>
      </c>
      <c r="O3" s="2" t="s">
        <v>12</v>
      </c>
      <c r="P3" s="2" t="s">
        <v>20</v>
      </c>
      <c r="Q3" s="2" t="s">
        <v>19</v>
      </c>
      <c r="R3" s="2" t="s">
        <v>18</v>
      </c>
      <c r="S3" s="2" t="s">
        <v>9</v>
      </c>
      <c r="T3" s="2" t="s">
        <v>8</v>
      </c>
      <c r="U3" s="2" t="s">
        <v>56</v>
      </c>
      <c r="V3" s="2" t="s">
        <v>4</v>
      </c>
      <c r="W3" s="35" t="s">
        <v>254</v>
      </c>
      <c r="X3" s="35" t="s">
        <v>255</v>
      </c>
      <c r="Y3" s="2" t="s">
        <v>6</v>
      </c>
    </row>
    <row r="4" spans="1:26" ht="25.5" customHeight="1" thickTop="1">
      <c r="A4" s="30">
        <v>42016</v>
      </c>
      <c r="B4" s="31" t="s">
        <v>377</v>
      </c>
      <c r="C4" s="31" t="s">
        <v>433</v>
      </c>
      <c r="D4" s="51" t="s">
        <v>434</v>
      </c>
      <c r="E4" s="16" t="s">
        <v>61</v>
      </c>
      <c r="F4" s="16">
        <v>2</v>
      </c>
      <c r="G4" s="51" t="s">
        <v>434</v>
      </c>
      <c r="H4" s="52" t="s">
        <v>27</v>
      </c>
      <c r="I4" s="53">
        <v>8.8</v>
      </c>
      <c r="J4" s="54">
        <v>103</v>
      </c>
      <c r="K4" s="53">
        <v>182</v>
      </c>
      <c r="L4" s="4" t="s">
        <v>38</v>
      </c>
      <c r="M4" s="5">
        <v>188</v>
      </c>
      <c r="N4" s="5" t="s">
        <v>13</v>
      </c>
      <c r="O4" s="24" t="s">
        <v>49</v>
      </c>
      <c r="P4" s="23" t="s">
        <v>68</v>
      </c>
      <c r="Q4" s="29" t="s">
        <v>68</v>
      </c>
      <c r="R4" s="27" t="s">
        <v>68</v>
      </c>
      <c r="S4" s="24" t="s">
        <v>436</v>
      </c>
      <c r="T4" s="52" t="s">
        <v>435</v>
      </c>
      <c r="U4" s="20" t="s">
        <v>151</v>
      </c>
      <c r="V4" s="5" t="s">
        <v>54</v>
      </c>
      <c r="W4" s="36"/>
      <c r="X4" s="36"/>
      <c r="Y4" s="5" t="s">
        <v>167</v>
      </c>
      <c r="Z4" s="48"/>
    </row>
    <row r="5" spans="1:25" ht="25.5" customHeight="1">
      <c r="A5" s="13">
        <v>42032</v>
      </c>
      <c r="B5" s="22" t="s">
        <v>265</v>
      </c>
      <c r="C5" s="22" t="s">
        <v>438</v>
      </c>
      <c r="D5" s="4"/>
      <c r="E5" s="16" t="s">
        <v>61</v>
      </c>
      <c r="F5" s="16">
        <v>2</v>
      </c>
      <c r="G5" s="17" t="s">
        <v>73</v>
      </c>
      <c r="H5" s="5">
        <v>8</v>
      </c>
      <c r="I5" s="10">
        <v>2.5</v>
      </c>
      <c r="J5" s="34">
        <v>58</v>
      </c>
      <c r="K5" s="34">
        <v>40</v>
      </c>
      <c r="L5" s="4" t="s">
        <v>38</v>
      </c>
      <c r="M5" s="17" t="s">
        <v>439</v>
      </c>
      <c r="N5" s="4" t="s">
        <v>118</v>
      </c>
      <c r="O5" s="24" t="s">
        <v>49</v>
      </c>
      <c r="P5" s="23" t="s">
        <v>52</v>
      </c>
      <c r="Q5" s="29" t="s">
        <v>52</v>
      </c>
      <c r="R5" s="27" t="s">
        <v>52</v>
      </c>
      <c r="S5" s="27" t="s">
        <v>70</v>
      </c>
      <c r="T5" s="34" t="s">
        <v>138</v>
      </c>
      <c r="U5" s="20" t="s">
        <v>440</v>
      </c>
      <c r="V5" s="5" t="s">
        <v>441</v>
      </c>
      <c r="W5" s="36"/>
      <c r="X5" s="36"/>
      <c r="Y5" s="5" t="s">
        <v>171</v>
      </c>
    </row>
    <row r="6" spans="1:25" ht="25.5" customHeight="1">
      <c r="A6" s="13"/>
      <c r="B6" s="22"/>
      <c r="C6" s="22"/>
      <c r="D6" s="4"/>
      <c r="E6" s="16"/>
      <c r="F6" s="16"/>
      <c r="G6" s="17"/>
      <c r="H6" s="5"/>
      <c r="I6" s="10"/>
      <c r="J6" s="34"/>
      <c r="K6" s="34"/>
      <c r="L6" s="4"/>
      <c r="M6" s="17"/>
      <c r="N6" s="4"/>
      <c r="O6" s="24"/>
      <c r="P6" s="23"/>
      <c r="Q6" s="29"/>
      <c r="R6" s="27"/>
      <c r="S6" s="27"/>
      <c r="T6" s="34"/>
      <c r="U6" s="20"/>
      <c r="V6" s="5"/>
      <c r="W6" s="36"/>
      <c r="X6" s="36"/>
      <c r="Y6" s="5"/>
    </row>
    <row r="7" spans="1:25" ht="25.5" customHeight="1">
      <c r="A7" s="13">
        <v>42042</v>
      </c>
      <c r="B7" s="22" t="s">
        <v>377</v>
      </c>
      <c r="C7" s="22" t="s">
        <v>433</v>
      </c>
      <c r="D7" s="4"/>
      <c r="E7" s="16" t="s">
        <v>61</v>
      </c>
      <c r="F7" s="16">
        <v>2</v>
      </c>
      <c r="G7" s="17" t="s">
        <v>444</v>
      </c>
      <c r="H7" s="5" t="s">
        <v>29</v>
      </c>
      <c r="I7" s="10">
        <v>23</v>
      </c>
      <c r="J7" s="34">
        <v>103</v>
      </c>
      <c r="K7" s="34">
        <v>52</v>
      </c>
      <c r="L7" s="4" t="s">
        <v>38</v>
      </c>
      <c r="M7" s="17">
        <v>188.25</v>
      </c>
      <c r="N7" s="4" t="s">
        <v>27</v>
      </c>
      <c r="O7" s="24" t="s">
        <v>49</v>
      </c>
      <c r="P7" s="23" t="s">
        <v>68</v>
      </c>
      <c r="Q7" s="29" t="s">
        <v>249</v>
      </c>
      <c r="R7" s="27" t="s">
        <v>31</v>
      </c>
      <c r="S7" s="27" t="s">
        <v>122</v>
      </c>
      <c r="T7" s="34" t="s">
        <v>445</v>
      </c>
      <c r="U7" s="20" t="s">
        <v>446</v>
      </c>
      <c r="V7" s="5" t="s">
        <v>30</v>
      </c>
      <c r="W7" s="36"/>
      <c r="X7" s="36"/>
      <c r="Y7" s="5" t="s">
        <v>166</v>
      </c>
    </row>
    <row r="8" spans="1:26" ht="25.5" customHeight="1">
      <c r="A8" s="13">
        <v>42042</v>
      </c>
      <c r="B8" s="12" t="s">
        <v>354</v>
      </c>
      <c r="C8" s="12" t="s">
        <v>447</v>
      </c>
      <c r="D8" s="4"/>
      <c r="E8" s="16" t="s">
        <v>63</v>
      </c>
      <c r="F8" s="16">
        <v>1</v>
      </c>
      <c r="G8" s="4" t="s">
        <v>73</v>
      </c>
      <c r="H8" s="5" t="s">
        <v>29</v>
      </c>
      <c r="I8" s="6">
        <v>6</v>
      </c>
      <c r="J8" s="6">
        <v>19</v>
      </c>
      <c r="K8" s="19">
        <v>17</v>
      </c>
      <c r="L8" s="4" t="s">
        <v>38</v>
      </c>
      <c r="M8" s="5">
        <v>31</v>
      </c>
      <c r="N8" s="5" t="s">
        <v>58</v>
      </c>
      <c r="O8" s="4" t="s">
        <v>49</v>
      </c>
      <c r="P8" s="5" t="s">
        <v>52</v>
      </c>
      <c r="Q8" s="19" t="s">
        <v>448</v>
      </c>
      <c r="R8" s="25" t="s">
        <v>449</v>
      </c>
      <c r="S8" s="25" t="s">
        <v>45</v>
      </c>
      <c r="T8" s="25" t="s">
        <v>450</v>
      </c>
      <c r="U8" s="20" t="s">
        <v>451</v>
      </c>
      <c r="V8" s="5" t="s">
        <v>62</v>
      </c>
      <c r="W8" s="36"/>
      <c r="X8" s="36"/>
      <c r="Y8" s="23" t="s">
        <v>171</v>
      </c>
      <c r="Z8" s="48"/>
    </row>
    <row r="9" spans="1:25" ht="25.5" customHeight="1">
      <c r="A9" s="13">
        <v>42045</v>
      </c>
      <c r="B9" s="22" t="s">
        <v>164</v>
      </c>
      <c r="C9" s="22" t="s">
        <v>442</v>
      </c>
      <c r="D9" s="4"/>
      <c r="E9" s="16" t="s">
        <v>24</v>
      </c>
      <c r="F9" s="16">
        <v>1</v>
      </c>
      <c r="G9" s="17" t="s">
        <v>73</v>
      </c>
      <c r="H9" s="23" t="s">
        <v>16</v>
      </c>
      <c r="I9" s="197" t="s">
        <v>443</v>
      </c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36"/>
      <c r="X9" s="36"/>
      <c r="Y9" s="23" t="s">
        <v>167</v>
      </c>
    </row>
    <row r="10" spans="1:25" ht="25.5" customHeight="1">
      <c r="A10" s="13">
        <v>42047</v>
      </c>
      <c r="B10" s="22" t="s">
        <v>164</v>
      </c>
      <c r="C10" s="22" t="s">
        <v>163</v>
      </c>
      <c r="D10" s="4"/>
      <c r="E10" s="16" t="s">
        <v>61</v>
      </c>
      <c r="F10" s="16">
        <v>2</v>
      </c>
      <c r="G10" s="7" t="s">
        <v>73</v>
      </c>
      <c r="H10" s="23" t="s">
        <v>26</v>
      </c>
      <c r="I10" s="55"/>
      <c r="J10" s="55"/>
      <c r="K10" s="55"/>
      <c r="L10" s="17" t="s">
        <v>38</v>
      </c>
      <c r="M10" s="5">
        <v>51</v>
      </c>
      <c r="N10" s="23" t="s">
        <v>58</v>
      </c>
      <c r="O10" s="24" t="s">
        <v>49</v>
      </c>
      <c r="P10" s="5"/>
      <c r="Q10" s="19"/>
      <c r="R10" s="9"/>
      <c r="S10" s="25" t="s">
        <v>82</v>
      </c>
      <c r="T10" s="9"/>
      <c r="U10" s="20"/>
      <c r="V10" s="23" t="s">
        <v>64</v>
      </c>
      <c r="W10" s="37"/>
      <c r="X10" s="37"/>
      <c r="Y10" s="23" t="s">
        <v>167</v>
      </c>
    </row>
    <row r="11" spans="1:26" ht="25.5" customHeight="1">
      <c r="A11" s="13">
        <v>42049</v>
      </c>
      <c r="B11" s="12" t="s">
        <v>164</v>
      </c>
      <c r="C11" s="12" t="s">
        <v>433</v>
      </c>
      <c r="D11" s="4"/>
      <c r="E11" s="16" t="s">
        <v>61</v>
      </c>
      <c r="F11" s="16">
        <v>2</v>
      </c>
      <c r="G11" s="4" t="s">
        <v>165</v>
      </c>
      <c r="H11" s="5" t="s">
        <v>29</v>
      </c>
      <c r="I11" s="6">
        <v>28</v>
      </c>
      <c r="J11" s="6">
        <v>48</v>
      </c>
      <c r="K11" s="19">
        <v>23</v>
      </c>
      <c r="L11" s="4" t="s">
        <v>38</v>
      </c>
      <c r="M11" s="5">
        <v>54</v>
      </c>
      <c r="N11" s="5" t="s">
        <v>27</v>
      </c>
      <c r="O11" s="4" t="s">
        <v>49</v>
      </c>
      <c r="P11" s="23" t="s">
        <v>68</v>
      </c>
      <c r="Q11" s="4" t="s">
        <v>68</v>
      </c>
      <c r="R11" s="25" t="s">
        <v>31</v>
      </c>
      <c r="S11" s="25" t="s">
        <v>94</v>
      </c>
      <c r="T11" s="25" t="s">
        <v>461</v>
      </c>
      <c r="U11" s="25" t="s">
        <v>462</v>
      </c>
      <c r="V11" s="5" t="s">
        <v>71</v>
      </c>
      <c r="W11" s="36"/>
      <c r="X11" s="36"/>
      <c r="Y11" s="23" t="s">
        <v>167</v>
      </c>
      <c r="Z11" s="48"/>
    </row>
    <row r="12" spans="1:26" ht="25.5" customHeight="1">
      <c r="A12" s="13"/>
      <c r="B12" s="12"/>
      <c r="C12" s="12"/>
      <c r="D12" s="4"/>
      <c r="E12" s="16"/>
      <c r="F12" s="16"/>
      <c r="G12" s="4"/>
      <c r="H12" s="5"/>
      <c r="I12" s="6"/>
      <c r="J12" s="6"/>
      <c r="K12" s="19"/>
      <c r="L12" s="4"/>
      <c r="M12" s="5"/>
      <c r="N12" s="5"/>
      <c r="O12" s="4"/>
      <c r="P12" s="23"/>
      <c r="Q12" s="4"/>
      <c r="R12" s="25"/>
      <c r="S12" s="25"/>
      <c r="T12" s="25"/>
      <c r="U12" s="25"/>
      <c r="V12" s="5"/>
      <c r="W12" s="36"/>
      <c r="X12" s="36"/>
      <c r="Y12" s="23"/>
      <c r="Z12" s="48"/>
    </row>
    <row r="13" spans="1:26" ht="25.5" customHeight="1">
      <c r="A13" s="13">
        <v>42068</v>
      </c>
      <c r="B13" s="12" t="s">
        <v>110</v>
      </c>
      <c r="C13" s="12" t="s">
        <v>130</v>
      </c>
      <c r="D13" s="4"/>
      <c r="E13" s="16" t="s">
        <v>61</v>
      </c>
      <c r="F13" s="16">
        <v>2</v>
      </c>
      <c r="G13" s="4" t="s">
        <v>130</v>
      </c>
      <c r="H13" s="5" t="s">
        <v>29</v>
      </c>
      <c r="I13" s="6">
        <v>3.5</v>
      </c>
      <c r="J13" s="6">
        <v>190</v>
      </c>
      <c r="K13" s="19">
        <v>95</v>
      </c>
      <c r="L13" s="4" t="s">
        <v>38</v>
      </c>
      <c r="M13" s="5">
        <v>192</v>
      </c>
      <c r="N13" s="5" t="s">
        <v>13</v>
      </c>
      <c r="O13" s="4" t="s">
        <v>49</v>
      </c>
      <c r="P13" s="5" t="s">
        <v>385</v>
      </c>
      <c r="Q13" s="19" t="s">
        <v>90</v>
      </c>
      <c r="R13" s="25" t="s">
        <v>95</v>
      </c>
      <c r="S13" s="25" t="s">
        <v>82</v>
      </c>
      <c r="T13" s="25" t="s">
        <v>453</v>
      </c>
      <c r="U13" s="20" t="s">
        <v>452</v>
      </c>
      <c r="V13" s="5" t="s">
        <v>7</v>
      </c>
      <c r="W13" s="36"/>
      <c r="X13" s="36"/>
      <c r="Y13" s="23" t="s">
        <v>167</v>
      </c>
      <c r="Z13" s="48"/>
    </row>
    <row r="14" spans="1:26" ht="25.5" customHeight="1">
      <c r="A14" s="13">
        <v>42070</v>
      </c>
      <c r="B14" s="12" t="s">
        <v>164</v>
      </c>
      <c r="C14" s="12" t="s">
        <v>163</v>
      </c>
      <c r="D14" s="4"/>
      <c r="E14" s="16" t="s">
        <v>24</v>
      </c>
      <c r="F14" s="16">
        <v>1</v>
      </c>
      <c r="G14" s="4" t="s">
        <v>73</v>
      </c>
      <c r="H14" s="5" t="s">
        <v>16</v>
      </c>
      <c r="I14" s="21" t="s">
        <v>104</v>
      </c>
      <c r="J14" s="21" t="s">
        <v>104</v>
      </c>
      <c r="K14" s="21" t="s">
        <v>104</v>
      </c>
      <c r="L14" s="4" t="s">
        <v>38</v>
      </c>
      <c r="M14" s="5">
        <v>84</v>
      </c>
      <c r="N14" s="5" t="s">
        <v>58</v>
      </c>
      <c r="O14" s="4" t="s">
        <v>49</v>
      </c>
      <c r="P14" s="21" t="s">
        <v>126</v>
      </c>
      <c r="Q14" s="21" t="s">
        <v>126</v>
      </c>
      <c r="R14" s="21" t="s">
        <v>126</v>
      </c>
      <c r="S14" s="25" t="s">
        <v>82</v>
      </c>
      <c r="T14" s="20" t="s">
        <v>454</v>
      </c>
      <c r="U14" s="20" t="s">
        <v>454</v>
      </c>
      <c r="V14" s="5" t="s">
        <v>77</v>
      </c>
      <c r="W14" s="36"/>
      <c r="X14" s="36"/>
      <c r="Y14" s="23" t="s">
        <v>167</v>
      </c>
      <c r="Z14" s="48"/>
    </row>
    <row r="15" spans="1:26" ht="25.5" customHeight="1">
      <c r="A15" s="13">
        <v>42067</v>
      </c>
      <c r="B15" s="22" t="s">
        <v>120</v>
      </c>
      <c r="C15" s="12" t="s">
        <v>455</v>
      </c>
      <c r="D15" s="4"/>
      <c r="E15" s="16" t="s">
        <v>24</v>
      </c>
      <c r="F15" s="16">
        <v>1</v>
      </c>
      <c r="G15" s="4" t="s">
        <v>73</v>
      </c>
      <c r="H15" s="5" t="s">
        <v>26</v>
      </c>
      <c r="I15" s="21" t="s">
        <v>104</v>
      </c>
      <c r="J15" s="21" t="s">
        <v>104</v>
      </c>
      <c r="K15" s="19">
        <v>55.7</v>
      </c>
      <c r="L15" s="4" t="s">
        <v>38</v>
      </c>
      <c r="M15" s="5">
        <v>165.8</v>
      </c>
      <c r="N15" s="5" t="s">
        <v>13</v>
      </c>
      <c r="O15" s="4" t="s">
        <v>49</v>
      </c>
      <c r="P15" s="21" t="s">
        <v>31</v>
      </c>
      <c r="Q15" s="21" t="s">
        <v>331</v>
      </c>
      <c r="R15" s="21" t="s">
        <v>31</v>
      </c>
      <c r="S15" s="25" t="s">
        <v>109</v>
      </c>
      <c r="T15" s="20" t="s">
        <v>454</v>
      </c>
      <c r="U15" s="20" t="s">
        <v>454</v>
      </c>
      <c r="V15" s="5" t="s">
        <v>30</v>
      </c>
      <c r="W15" s="36"/>
      <c r="X15" s="36"/>
      <c r="Y15" s="5" t="s">
        <v>166</v>
      </c>
      <c r="Z15" s="48"/>
    </row>
    <row r="16" spans="1:26" ht="25.5" customHeight="1">
      <c r="A16" s="13">
        <v>42069</v>
      </c>
      <c r="B16" s="12" t="s">
        <v>91</v>
      </c>
      <c r="C16" s="12" t="s">
        <v>456</v>
      </c>
      <c r="D16" s="4"/>
      <c r="E16" s="16" t="s">
        <v>24</v>
      </c>
      <c r="F16" s="16">
        <v>1</v>
      </c>
      <c r="G16" s="15" t="s">
        <v>457</v>
      </c>
      <c r="H16" s="23" t="s">
        <v>26</v>
      </c>
      <c r="I16" s="24" t="s">
        <v>104</v>
      </c>
      <c r="J16" s="24" t="s">
        <v>104</v>
      </c>
      <c r="K16" s="24" t="s">
        <v>104</v>
      </c>
      <c r="L16" s="17" t="s">
        <v>458</v>
      </c>
      <c r="M16" s="5">
        <v>102.4</v>
      </c>
      <c r="N16" s="23" t="s">
        <v>59</v>
      </c>
      <c r="O16" s="17" t="s">
        <v>49</v>
      </c>
      <c r="P16" s="24" t="s">
        <v>68</v>
      </c>
      <c r="Q16" s="24" t="s">
        <v>68</v>
      </c>
      <c r="R16" s="24" t="s">
        <v>42</v>
      </c>
      <c r="S16" s="27" t="s">
        <v>70</v>
      </c>
      <c r="T16" s="20" t="s">
        <v>454</v>
      </c>
      <c r="U16" s="20" t="s">
        <v>454</v>
      </c>
      <c r="V16" s="23" t="s">
        <v>7</v>
      </c>
      <c r="W16" s="36"/>
      <c r="X16" s="36"/>
      <c r="Y16" s="5" t="s">
        <v>166</v>
      </c>
      <c r="Z16" s="48"/>
    </row>
    <row r="17" spans="1:26" ht="25.5" customHeight="1">
      <c r="A17" s="13">
        <v>42073</v>
      </c>
      <c r="B17" s="12" t="s">
        <v>471</v>
      </c>
      <c r="C17" s="12" t="s">
        <v>472</v>
      </c>
      <c r="D17" s="4"/>
      <c r="E17" s="16" t="s">
        <v>63</v>
      </c>
      <c r="F17" s="16">
        <v>1</v>
      </c>
      <c r="G17" s="4" t="s">
        <v>73</v>
      </c>
      <c r="H17" s="23" t="s">
        <v>29</v>
      </c>
      <c r="I17" s="24">
        <v>20</v>
      </c>
      <c r="J17" s="6">
        <v>35</v>
      </c>
      <c r="K17" s="19">
        <v>6.5</v>
      </c>
      <c r="L17" s="17" t="s">
        <v>38</v>
      </c>
      <c r="M17" s="5">
        <v>41.95</v>
      </c>
      <c r="N17" s="23" t="s">
        <v>58</v>
      </c>
      <c r="O17" s="17" t="s">
        <v>49</v>
      </c>
      <c r="P17" s="24" t="s">
        <v>142</v>
      </c>
      <c r="Q17" s="24" t="s">
        <v>68</v>
      </c>
      <c r="R17" s="24" t="s">
        <v>473</v>
      </c>
      <c r="S17" s="27" t="s">
        <v>94</v>
      </c>
      <c r="T17" s="20" t="s">
        <v>474</v>
      </c>
      <c r="U17" s="20" t="s">
        <v>475</v>
      </c>
      <c r="V17" s="23" t="s">
        <v>88</v>
      </c>
      <c r="W17" s="36"/>
      <c r="X17" s="36"/>
      <c r="Y17" s="23" t="s">
        <v>171</v>
      </c>
      <c r="Z17" s="48"/>
    </row>
    <row r="18" spans="1:25" ht="25.5" customHeight="1">
      <c r="A18" s="13">
        <v>42073</v>
      </c>
      <c r="B18" s="22" t="s">
        <v>97</v>
      </c>
      <c r="C18" s="22" t="s">
        <v>23</v>
      </c>
      <c r="D18" s="4"/>
      <c r="E18" s="16" t="s">
        <v>61</v>
      </c>
      <c r="F18" s="16">
        <v>2</v>
      </c>
      <c r="G18" s="17" t="s">
        <v>174</v>
      </c>
      <c r="H18" s="5" t="s">
        <v>29</v>
      </c>
      <c r="I18" s="10">
        <v>7</v>
      </c>
      <c r="J18" s="19">
        <v>150</v>
      </c>
      <c r="K18" s="19">
        <v>95</v>
      </c>
      <c r="L18" s="4" t="s">
        <v>38</v>
      </c>
      <c r="M18" s="5">
        <v>178</v>
      </c>
      <c r="N18" s="5" t="s">
        <v>13</v>
      </c>
      <c r="O18" s="21" t="s">
        <v>49</v>
      </c>
      <c r="P18" s="5" t="s">
        <v>68</v>
      </c>
      <c r="Q18" s="19" t="s">
        <v>68</v>
      </c>
      <c r="R18" s="25" t="s">
        <v>31</v>
      </c>
      <c r="S18" s="21" t="s">
        <v>72</v>
      </c>
      <c r="T18" s="25" t="s">
        <v>459</v>
      </c>
      <c r="U18" s="20" t="s">
        <v>460</v>
      </c>
      <c r="V18" s="5" t="s">
        <v>54</v>
      </c>
      <c r="W18" s="36"/>
      <c r="X18" s="36"/>
      <c r="Y18" s="23" t="s">
        <v>167</v>
      </c>
    </row>
    <row r="19" spans="1:25" ht="25.5" customHeight="1">
      <c r="A19" s="13">
        <v>42075</v>
      </c>
      <c r="B19" s="22" t="s">
        <v>164</v>
      </c>
      <c r="C19" s="22" t="s">
        <v>468</v>
      </c>
      <c r="D19" s="4"/>
      <c r="E19" s="16" t="s">
        <v>61</v>
      </c>
      <c r="F19" s="16">
        <v>2</v>
      </c>
      <c r="G19" s="17" t="s">
        <v>469</v>
      </c>
      <c r="H19" s="5" t="s">
        <v>16</v>
      </c>
      <c r="I19" s="10">
        <v>2</v>
      </c>
      <c r="J19" s="19">
        <v>150</v>
      </c>
      <c r="K19" s="19">
        <v>127</v>
      </c>
      <c r="L19" s="4" t="s">
        <v>38</v>
      </c>
      <c r="M19" s="5">
        <v>160</v>
      </c>
      <c r="N19" s="5" t="s">
        <v>59</v>
      </c>
      <c r="O19" s="21" t="s">
        <v>49</v>
      </c>
      <c r="P19" s="5" t="s">
        <v>68</v>
      </c>
      <c r="Q19" s="5" t="s">
        <v>68</v>
      </c>
      <c r="R19" s="5" t="s">
        <v>68</v>
      </c>
      <c r="S19" s="21" t="s">
        <v>82</v>
      </c>
      <c r="T19" s="56">
        <v>40890</v>
      </c>
      <c r="U19" s="20" t="s">
        <v>470</v>
      </c>
      <c r="V19" s="5" t="s">
        <v>124</v>
      </c>
      <c r="W19" s="36"/>
      <c r="X19" s="36"/>
      <c r="Y19" s="23" t="s">
        <v>167</v>
      </c>
    </row>
    <row r="20" spans="1:26" ht="25.5" customHeight="1">
      <c r="A20" s="13">
        <v>42076</v>
      </c>
      <c r="B20" s="12" t="s">
        <v>164</v>
      </c>
      <c r="C20" s="12" t="s">
        <v>23</v>
      </c>
      <c r="D20" s="4"/>
      <c r="E20" s="16" t="s">
        <v>61</v>
      </c>
      <c r="F20" s="16">
        <v>2</v>
      </c>
      <c r="G20" s="4" t="s">
        <v>163</v>
      </c>
      <c r="H20" s="5" t="s">
        <v>16</v>
      </c>
      <c r="I20" s="10">
        <v>7</v>
      </c>
      <c r="J20" s="19">
        <v>80</v>
      </c>
      <c r="K20" s="19">
        <v>67</v>
      </c>
      <c r="L20" s="4" t="s">
        <v>38</v>
      </c>
      <c r="M20" s="5">
        <v>90</v>
      </c>
      <c r="N20" s="5" t="s">
        <v>58</v>
      </c>
      <c r="O20" s="21" t="s">
        <v>49</v>
      </c>
      <c r="P20" s="23" t="s">
        <v>68</v>
      </c>
      <c r="Q20" s="23" t="s">
        <v>68</v>
      </c>
      <c r="R20" s="25" t="s">
        <v>31</v>
      </c>
      <c r="S20" s="25" t="s">
        <v>70</v>
      </c>
      <c r="T20" s="25" t="s">
        <v>466</v>
      </c>
      <c r="U20" s="25" t="s">
        <v>467</v>
      </c>
      <c r="V20" s="5" t="s">
        <v>62</v>
      </c>
      <c r="W20" s="36"/>
      <c r="X20" s="36"/>
      <c r="Y20" s="23" t="s">
        <v>167</v>
      </c>
      <c r="Z20" s="48"/>
    </row>
    <row r="21" spans="1:26" ht="25.5" customHeight="1">
      <c r="A21" s="13">
        <v>42076</v>
      </c>
      <c r="B21" s="12" t="s">
        <v>92</v>
      </c>
      <c r="C21" s="12" t="s">
        <v>476</v>
      </c>
      <c r="D21" s="4"/>
      <c r="E21" s="16" t="s">
        <v>477</v>
      </c>
      <c r="F21" s="16">
        <v>1</v>
      </c>
      <c r="G21" s="4" t="s">
        <v>73</v>
      </c>
      <c r="H21" s="57" t="s">
        <v>478</v>
      </c>
      <c r="I21" s="10"/>
      <c r="J21" s="19"/>
      <c r="K21" s="19"/>
      <c r="L21" s="4"/>
      <c r="M21" s="5"/>
      <c r="N21" s="5"/>
      <c r="O21" s="21"/>
      <c r="P21" s="23"/>
      <c r="Q21" s="23"/>
      <c r="R21" s="25"/>
      <c r="S21" s="25"/>
      <c r="T21" s="25"/>
      <c r="U21" s="25"/>
      <c r="V21" s="5"/>
      <c r="W21" s="36"/>
      <c r="X21" s="36"/>
      <c r="Y21" s="23" t="s">
        <v>167</v>
      </c>
      <c r="Z21" s="48"/>
    </row>
    <row r="22" spans="1:26" ht="25.5" customHeight="1">
      <c r="A22" s="13">
        <v>42078</v>
      </c>
      <c r="B22" s="22" t="s">
        <v>164</v>
      </c>
      <c r="C22" s="22" t="s">
        <v>194</v>
      </c>
      <c r="D22" s="4"/>
      <c r="E22" s="16" t="s">
        <v>61</v>
      </c>
      <c r="F22" s="16">
        <v>2</v>
      </c>
      <c r="G22" s="4" t="s">
        <v>463</v>
      </c>
      <c r="H22" s="5" t="s">
        <v>16</v>
      </c>
      <c r="I22" s="10">
        <v>1</v>
      </c>
      <c r="J22" s="19">
        <v>232</v>
      </c>
      <c r="K22" s="19">
        <v>210</v>
      </c>
      <c r="L22" s="4" t="s">
        <v>38</v>
      </c>
      <c r="M22" s="5">
        <v>235</v>
      </c>
      <c r="N22" s="5" t="s">
        <v>59</v>
      </c>
      <c r="O22" s="21" t="s">
        <v>49</v>
      </c>
      <c r="P22" s="23" t="s">
        <v>68</v>
      </c>
      <c r="Q22" s="23" t="s">
        <v>68</v>
      </c>
      <c r="R22" s="23" t="s">
        <v>68</v>
      </c>
      <c r="S22" s="25" t="s">
        <v>70</v>
      </c>
      <c r="T22" s="25" t="s">
        <v>464</v>
      </c>
      <c r="U22" s="25" t="s">
        <v>465</v>
      </c>
      <c r="V22" s="5" t="s">
        <v>114</v>
      </c>
      <c r="W22" s="36"/>
      <c r="X22" s="36"/>
      <c r="Y22" s="23" t="s">
        <v>167</v>
      </c>
      <c r="Z22" s="48"/>
    </row>
    <row r="23" spans="1:26" ht="25.5" customHeight="1">
      <c r="A23" s="13"/>
      <c r="B23" s="22"/>
      <c r="C23" s="22"/>
      <c r="D23" s="4"/>
      <c r="E23" s="16"/>
      <c r="F23" s="16"/>
      <c r="G23" s="4"/>
      <c r="H23" s="5"/>
      <c r="I23" s="10"/>
      <c r="J23" s="19"/>
      <c r="K23" s="19"/>
      <c r="L23" s="4"/>
      <c r="M23" s="5"/>
      <c r="N23" s="5"/>
      <c r="O23" s="21"/>
      <c r="P23" s="23"/>
      <c r="Q23" s="23"/>
      <c r="R23" s="23"/>
      <c r="S23" s="25"/>
      <c r="T23" s="25"/>
      <c r="U23" s="25"/>
      <c r="V23" s="5"/>
      <c r="W23" s="36"/>
      <c r="X23" s="36"/>
      <c r="Y23" s="23"/>
      <c r="Z23" s="48"/>
    </row>
    <row r="24" spans="1:26" ht="25.5" customHeight="1">
      <c r="A24" s="13">
        <v>42110</v>
      </c>
      <c r="B24" s="12" t="s">
        <v>164</v>
      </c>
      <c r="C24" s="12" t="s">
        <v>479</v>
      </c>
      <c r="D24" s="4"/>
      <c r="E24" s="16" t="s">
        <v>61</v>
      </c>
      <c r="F24" s="16">
        <v>2</v>
      </c>
      <c r="G24" s="4" t="s">
        <v>73</v>
      </c>
      <c r="H24" s="5" t="s">
        <v>16</v>
      </c>
      <c r="I24" s="10">
        <v>4</v>
      </c>
      <c r="J24" s="19">
        <v>97</v>
      </c>
      <c r="K24" s="19">
        <v>24.8</v>
      </c>
      <c r="L24" s="4" t="s">
        <v>38</v>
      </c>
      <c r="M24" s="5">
        <v>105</v>
      </c>
      <c r="N24" s="5" t="s">
        <v>59</v>
      </c>
      <c r="O24" s="21" t="s">
        <v>49</v>
      </c>
      <c r="P24" s="23" t="s">
        <v>107</v>
      </c>
      <c r="Q24" s="23" t="s">
        <v>481</v>
      </c>
      <c r="R24" s="4" t="s">
        <v>480</v>
      </c>
      <c r="S24" s="25" t="s">
        <v>70</v>
      </c>
      <c r="T24" s="25" t="s">
        <v>483</v>
      </c>
      <c r="U24" s="25" t="s">
        <v>482</v>
      </c>
      <c r="V24" s="5" t="s">
        <v>43</v>
      </c>
      <c r="W24" s="36"/>
      <c r="X24" s="36"/>
      <c r="Y24" s="5" t="s">
        <v>166</v>
      </c>
      <c r="Z24" s="48"/>
    </row>
    <row r="25" spans="1:26" ht="25.5" customHeight="1">
      <c r="A25" s="13"/>
      <c r="B25" s="12"/>
      <c r="C25" s="12"/>
      <c r="D25" s="4"/>
      <c r="E25" s="16"/>
      <c r="F25" s="16"/>
      <c r="G25" s="4"/>
      <c r="H25" s="5"/>
      <c r="I25" s="10"/>
      <c r="J25" s="19"/>
      <c r="K25" s="19"/>
      <c r="L25" s="4"/>
      <c r="M25" s="5"/>
      <c r="N25" s="5"/>
      <c r="O25" s="21"/>
      <c r="P25" s="23"/>
      <c r="Q25" s="23"/>
      <c r="R25" s="4"/>
      <c r="S25" s="25"/>
      <c r="T25" s="25"/>
      <c r="U25" s="25"/>
      <c r="V25" s="5"/>
      <c r="W25" s="36"/>
      <c r="X25" s="36"/>
      <c r="Y25" s="5"/>
      <c r="Z25" s="48"/>
    </row>
    <row r="26" spans="1:26" ht="25.5" customHeight="1">
      <c r="A26" s="13">
        <v>42131</v>
      </c>
      <c r="B26" s="22" t="s">
        <v>319</v>
      </c>
      <c r="C26" s="22" t="s">
        <v>484</v>
      </c>
      <c r="D26" s="4"/>
      <c r="E26" s="16" t="s">
        <v>63</v>
      </c>
      <c r="F26" s="16">
        <v>1</v>
      </c>
      <c r="G26" s="17" t="s">
        <v>485</v>
      </c>
      <c r="H26" s="23" t="s">
        <v>29</v>
      </c>
      <c r="I26" s="58">
        <v>8</v>
      </c>
      <c r="J26" s="60">
        <v>49</v>
      </c>
      <c r="K26" s="19">
        <v>18</v>
      </c>
      <c r="L26" s="17" t="s">
        <v>38</v>
      </c>
      <c r="M26" s="5">
        <v>53.7</v>
      </c>
      <c r="N26" s="23" t="s">
        <v>58</v>
      </c>
      <c r="O26" s="24" t="s">
        <v>49</v>
      </c>
      <c r="P26" s="23" t="s">
        <v>68</v>
      </c>
      <c r="Q26" s="17" t="s">
        <v>111</v>
      </c>
      <c r="R26" s="27" t="s">
        <v>68</v>
      </c>
      <c r="S26" s="27" t="s">
        <v>148</v>
      </c>
      <c r="T26" s="27" t="s">
        <v>486</v>
      </c>
      <c r="U26" s="27" t="s">
        <v>487</v>
      </c>
      <c r="V26" s="59" t="s">
        <v>288</v>
      </c>
      <c r="W26" s="36"/>
      <c r="X26" s="36"/>
      <c r="Y26" s="23" t="s">
        <v>167</v>
      </c>
      <c r="Z26" s="48"/>
    </row>
    <row r="27" spans="1:26" ht="25.5" customHeight="1">
      <c r="A27" s="13">
        <v>42124</v>
      </c>
      <c r="B27" s="22" t="s">
        <v>91</v>
      </c>
      <c r="C27" s="12" t="s">
        <v>23</v>
      </c>
      <c r="D27" s="4"/>
      <c r="E27" s="16" t="s">
        <v>24</v>
      </c>
      <c r="F27" s="16">
        <v>1</v>
      </c>
      <c r="G27" s="17" t="s">
        <v>488</v>
      </c>
      <c r="H27" s="23" t="s">
        <v>27</v>
      </c>
      <c r="I27" s="28" t="s">
        <v>104</v>
      </c>
      <c r="J27" s="29" t="s">
        <v>104</v>
      </c>
      <c r="K27" s="19">
        <v>152.2</v>
      </c>
      <c r="L27" s="17" t="s">
        <v>38</v>
      </c>
      <c r="M27" s="5">
        <v>183.15</v>
      </c>
      <c r="N27" s="23" t="s">
        <v>13</v>
      </c>
      <c r="O27" s="24" t="s">
        <v>49</v>
      </c>
      <c r="P27" s="23" t="s">
        <v>80</v>
      </c>
      <c r="Q27" s="17" t="s">
        <v>489</v>
      </c>
      <c r="R27" s="27" t="s">
        <v>80</v>
      </c>
      <c r="S27" s="27" t="s">
        <v>78</v>
      </c>
      <c r="T27" s="27" t="s">
        <v>454</v>
      </c>
      <c r="U27" s="27" t="s">
        <v>454</v>
      </c>
      <c r="V27" s="23" t="s">
        <v>54</v>
      </c>
      <c r="W27" s="36"/>
      <c r="X27" s="36"/>
      <c r="Y27" s="5" t="s">
        <v>166</v>
      </c>
      <c r="Z27" s="48"/>
    </row>
    <row r="28" spans="1:25" ht="25.5" customHeight="1">
      <c r="A28" s="13">
        <v>42131</v>
      </c>
      <c r="B28" s="22" t="s">
        <v>91</v>
      </c>
      <c r="C28" s="22" t="s">
        <v>163</v>
      </c>
      <c r="D28" s="4"/>
      <c r="E28" s="16" t="s">
        <v>24</v>
      </c>
      <c r="F28" s="16">
        <v>1</v>
      </c>
      <c r="G28" s="7" t="s">
        <v>490</v>
      </c>
      <c r="H28" s="23" t="s">
        <v>29</v>
      </c>
      <c r="I28" s="28" t="s">
        <v>104</v>
      </c>
      <c r="J28" s="29" t="s">
        <v>104</v>
      </c>
      <c r="K28" s="29" t="s">
        <v>104</v>
      </c>
      <c r="L28" s="17" t="s">
        <v>38</v>
      </c>
      <c r="M28" s="23">
        <v>144</v>
      </c>
      <c r="N28" s="23" t="s">
        <v>13</v>
      </c>
      <c r="O28" s="24" t="s">
        <v>49</v>
      </c>
      <c r="P28" s="23" t="s">
        <v>31</v>
      </c>
      <c r="Q28" s="29" t="s">
        <v>491</v>
      </c>
      <c r="R28" s="27" t="s">
        <v>31</v>
      </c>
      <c r="S28" s="27" t="s">
        <v>94</v>
      </c>
      <c r="T28" s="27" t="s">
        <v>454</v>
      </c>
      <c r="U28" s="20" t="s">
        <v>454</v>
      </c>
      <c r="V28" s="23" t="s">
        <v>288</v>
      </c>
      <c r="W28" s="36"/>
      <c r="X28" s="36"/>
      <c r="Y28" s="5" t="s">
        <v>166</v>
      </c>
    </row>
    <row r="29" spans="1:25" ht="25.5" customHeight="1">
      <c r="A29" s="13"/>
      <c r="B29" s="22"/>
      <c r="C29" s="22"/>
      <c r="D29" s="4"/>
      <c r="E29" s="16"/>
      <c r="F29" s="16"/>
      <c r="G29" s="7"/>
      <c r="H29" s="23"/>
      <c r="I29" s="28"/>
      <c r="J29" s="29"/>
      <c r="K29" s="29"/>
      <c r="L29" s="17"/>
      <c r="M29" s="23"/>
      <c r="N29" s="23"/>
      <c r="O29" s="24"/>
      <c r="P29" s="23"/>
      <c r="Q29" s="29"/>
      <c r="R29" s="27"/>
      <c r="S29" s="27"/>
      <c r="T29" s="27"/>
      <c r="U29" s="20"/>
      <c r="V29" s="23"/>
      <c r="W29" s="36"/>
      <c r="X29" s="36"/>
      <c r="Y29" s="5"/>
    </row>
    <row r="30" spans="1:25" ht="25.5" customHeight="1">
      <c r="A30" s="13">
        <v>42161</v>
      </c>
      <c r="B30" s="22" t="s">
        <v>492</v>
      </c>
      <c r="C30" s="12" t="s">
        <v>23</v>
      </c>
      <c r="D30" s="4"/>
      <c r="E30" s="16" t="s">
        <v>61</v>
      </c>
      <c r="F30" s="16">
        <v>2</v>
      </c>
      <c r="G30" s="7" t="s">
        <v>108</v>
      </c>
      <c r="H30" s="23" t="s">
        <v>26</v>
      </c>
      <c r="I30" s="24" t="s">
        <v>493</v>
      </c>
      <c r="J30" s="24" t="s">
        <v>493</v>
      </c>
      <c r="K30" s="29">
        <v>32</v>
      </c>
      <c r="L30" s="17" t="s">
        <v>38</v>
      </c>
      <c r="M30" s="23">
        <v>96</v>
      </c>
      <c r="N30" s="23" t="s">
        <v>58</v>
      </c>
      <c r="O30" s="24" t="s">
        <v>493</v>
      </c>
      <c r="P30" s="24" t="s">
        <v>493</v>
      </c>
      <c r="Q30" s="24" t="s">
        <v>493</v>
      </c>
      <c r="R30" s="24" t="s">
        <v>493</v>
      </c>
      <c r="S30" s="27" t="s">
        <v>83</v>
      </c>
      <c r="T30" s="24" t="s">
        <v>493</v>
      </c>
      <c r="U30" s="24" t="s">
        <v>493</v>
      </c>
      <c r="V30" s="23" t="s">
        <v>54</v>
      </c>
      <c r="W30" s="36"/>
      <c r="X30" s="36"/>
      <c r="Y30" s="23" t="s">
        <v>171</v>
      </c>
    </row>
    <row r="31" spans="1:25" ht="25.5" customHeight="1">
      <c r="A31" s="13">
        <v>42164</v>
      </c>
      <c r="B31" s="22" t="s">
        <v>492</v>
      </c>
      <c r="C31" s="12" t="s">
        <v>23</v>
      </c>
      <c r="D31" s="4"/>
      <c r="E31" s="16" t="s">
        <v>61</v>
      </c>
      <c r="F31" s="16">
        <v>2</v>
      </c>
      <c r="G31" s="7" t="s">
        <v>108</v>
      </c>
      <c r="H31" s="23" t="s">
        <v>26</v>
      </c>
      <c r="I31" s="28">
        <v>22</v>
      </c>
      <c r="J31" s="29">
        <v>35</v>
      </c>
      <c r="K31" s="29">
        <v>32</v>
      </c>
      <c r="L31" s="17" t="s">
        <v>38</v>
      </c>
      <c r="M31" s="23">
        <v>96</v>
      </c>
      <c r="N31" s="23" t="s">
        <v>58</v>
      </c>
      <c r="O31" s="24" t="s">
        <v>49</v>
      </c>
      <c r="P31" s="23" t="s">
        <v>494</v>
      </c>
      <c r="Q31" s="29" t="s">
        <v>495</v>
      </c>
      <c r="R31" s="27" t="s">
        <v>496</v>
      </c>
      <c r="S31" s="27" t="s">
        <v>83</v>
      </c>
      <c r="T31" s="27" t="s">
        <v>497</v>
      </c>
      <c r="U31" s="20" t="s">
        <v>498</v>
      </c>
      <c r="V31" s="23" t="s">
        <v>62</v>
      </c>
      <c r="W31" s="36"/>
      <c r="X31" s="36"/>
      <c r="Y31" s="23" t="s">
        <v>171</v>
      </c>
    </row>
    <row r="32" spans="1:25" ht="25.5" customHeight="1">
      <c r="A32" s="13">
        <v>42165</v>
      </c>
      <c r="B32" s="22" t="s">
        <v>499</v>
      </c>
      <c r="C32" s="22" t="s">
        <v>500</v>
      </c>
      <c r="D32" s="4"/>
      <c r="E32" s="16" t="s">
        <v>477</v>
      </c>
      <c r="F32" s="16">
        <v>1</v>
      </c>
      <c r="G32" s="7" t="s">
        <v>73</v>
      </c>
      <c r="H32" s="24" t="s">
        <v>505</v>
      </c>
      <c r="I32" s="28">
        <v>2.5</v>
      </c>
      <c r="J32" s="29">
        <v>101</v>
      </c>
      <c r="K32" s="24" t="s">
        <v>505</v>
      </c>
      <c r="L32" s="17" t="s">
        <v>38</v>
      </c>
      <c r="M32" s="23">
        <v>153</v>
      </c>
      <c r="N32" s="23" t="s">
        <v>13</v>
      </c>
      <c r="O32" s="24" t="s">
        <v>49</v>
      </c>
      <c r="P32" s="24" t="s">
        <v>501</v>
      </c>
      <c r="Q32" s="29" t="s">
        <v>502</v>
      </c>
      <c r="R32" s="24" t="s">
        <v>502</v>
      </c>
      <c r="S32" s="27" t="s">
        <v>70</v>
      </c>
      <c r="T32" s="27" t="s">
        <v>503</v>
      </c>
      <c r="U32" s="20" t="s">
        <v>504</v>
      </c>
      <c r="V32" s="23" t="s">
        <v>441</v>
      </c>
      <c r="W32" s="36"/>
      <c r="X32" s="36"/>
      <c r="Y32" s="23" t="s">
        <v>171</v>
      </c>
    </row>
    <row r="33" spans="1:25" ht="25.5" customHeight="1">
      <c r="A33" s="13">
        <v>42171</v>
      </c>
      <c r="B33" s="22" t="s">
        <v>119</v>
      </c>
      <c r="C33" s="22" t="s">
        <v>514</v>
      </c>
      <c r="D33" s="4"/>
      <c r="E33" s="16" t="s">
        <v>24</v>
      </c>
      <c r="F33" s="16">
        <v>1</v>
      </c>
      <c r="G33" s="7" t="s">
        <v>73</v>
      </c>
      <c r="H33" s="24" t="s">
        <v>16</v>
      </c>
      <c r="I33" s="28" t="s">
        <v>126</v>
      </c>
      <c r="J33" s="29" t="s">
        <v>126</v>
      </c>
      <c r="K33" s="29">
        <v>35</v>
      </c>
      <c r="L33" s="17" t="s">
        <v>38</v>
      </c>
      <c r="M33" s="23">
        <v>67.4</v>
      </c>
      <c r="N33" s="23" t="s">
        <v>58</v>
      </c>
      <c r="O33" s="24" t="s">
        <v>515</v>
      </c>
      <c r="P33" s="24" t="s">
        <v>516</v>
      </c>
      <c r="Q33" s="24" t="s">
        <v>515</v>
      </c>
      <c r="R33" s="24" t="s">
        <v>515</v>
      </c>
      <c r="S33" s="27" t="s">
        <v>70</v>
      </c>
      <c r="T33" s="27" t="s">
        <v>454</v>
      </c>
      <c r="U33" s="20" t="s">
        <v>454</v>
      </c>
      <c r="V33" s="23" t="s">
        <v>441</v>
      </c>
      <c r="W33" s="36"/>
      <c r="X33" s="36"/>
      <c r="Y33" s="23" t="s">
        <v>171</v>
      </c>
    </row>
    <row r="34" spans="1:25" ht="25.5" customHeight="1">
      <c r="A34" s="13">
        <v>42173</v>
      </c>
      <c r="B34" s="22" t="s">
        <v>471</v>
      </c>
      <c r="C34" s="22" t="s">
        <v>506</v>
      </c>
      <c r="D34" s="4"/>
      <c r="E34" s="16" t="s">
        <v>477</v>
      </c>
      <c r="F34" s="16">
        <v>1</v>
      </c>
      <c r="G34" s="7" t="s">
        <v>73</v>
      </c>
      <c r="H34" s="24" t="s">
        <v>16</v>
      </c>
      <c r="I34" s="24" t="s">
        <v>507</v>
      </c>
      <c r="J34" s="29"/>
      <c r="K34" s="29">
        <v>8.8</v>
      </c>
      <c r="L34" s="17" t="s">
        <v>38</v>
      </c>
      <c r="M34" s="23">
        <v>76.34</v>
      </c>
      <c r="N34" s="23" t="s">
        <v>59</v>
      </c>
      <c r="O34" s="24" t="s">
        <v>157</v>
      </c>
      <c r="P34" s="24" t="s">
        <v>157</v>
      </c>
      <c r="Q34" s="24" t="s">
        <v>157</v>
      </c>
      <c r="R34" s="24" t="s">
        <v>157</v>
      </c>
      <c r="S34" s="27" t="s">
        <v>99</v>
      </c>
      <c r="T34" s="24" t="s">
        <v>157</v>
      </c>
      <c r="U34" s="24" t="s">
        <v>157</v>
      </c>
      <c r="V34" s="23" t="s">
        <v>124</v>
      </c>
      <c r="W34" s="36"/>
      <c r="X34" s="36"/>
      <c r="Y34" s="23" t="s">
        <v>171</v>
      </c>
    </row>
    <row r="35" spans="1:25" ht="25.5" customHeight="1">
      <c r="A35" s="13">
        <v>42173</v>
      </c>
      <c r="B35" s="22" t="s">
        <v>471</v>
      </c>
      <c r="C35" s="22" t="s">
        <v>508</v>
      </c>
      <c r="D35" s="4"/>
      <c r="E35" s="16" t="s">
        <v>477</v>
      </c>
      <c r="F35" s="16">
        <v>1</v>
      </c>
      <c r="G35" s="7" t="s">
        <v>73</v>
      </c>
      <c r="H35" s="24" t="s">
        <v>29</v>
      </c>
      <c r="I35" s="28">
        <v>4</v>
      </c>
      <c r="J35" s="29">
        <v>32</v>
      </c>
      <c r="K35" s="24" t="s">
        <v>505</v>
      </c>
      <c r="L35" s="17"/>
      <c r="M35" s="23">
        <v>70.8</v>
      </c>
      <c r="N35" s="23" t="s">
        <v>13</v>
      </c>
      <c r="O35" s="24" t="s">
        <v>49</v>
      </c>
      <c r="P35" s="24"/>
      <c r="Q35" s="61">
        <v>2343288402</v>
      </c>
      <c r="R35" s="24" t="s">
        <v>473</v>
      </c>
      <c r="S35" s="27" t="s">
        <v>72</v>
      </c>
      <c r="T35" s="27" t="s">
        <v>509</v>
      </c>
      <c r="U35" s="20" t="s">
        <v>510</v>
      </c>
      <c r="V35" s="23" t="s">
        <v>511</v>
      </c>
      <c r="W35" s="36"/>
      <c r="X35" s="36"/>
      <c r="Y35" s="23" t="s">
        <v>171</v>
      </c>
    </row>
    <row r="36" spans="1:25" ht="24" customHeight="1">
      <c r="A36" s="13">
        <v>42173</v>
      </c>
      <c r="B36" s="22" t="s">
        <v>471</v>
      </c>
      <c r="C36" s="22" t="s">
        <v>472</v>
      </c>
      <c r="D36" s="4"/>
      <c r="E36" s="16" t="s">
        <v>24</v>
      </c>
      <c r="F36" s="16">
        <v>1</v>
      </c>
      <c r="G36" s="17" t="s">
        <v>73</v>
      </c>
      <c r="H36" s="23" t="s">
        <v>29</v>
      </c>
      <c r="I36" s="28">
        <v>22</v>
      </c>
      <c r="J36" s="29">
        <v>25</v>
      </c>
      <c r="K36" s="17">
        <v>6.5</v>
      </c>
      <c r="L36" s="17" t="s">
        <v>38</v>
      </c>
      <c r="M36" s="5">
        <v>41.95</v>
      </c>
      <c r="N36" s="23" t="s">
        <v>58</v>
      </c>
      <c r="O36" s="24" t="s">
        <v>49</v>
      </c>
      <c r="P36" s="17" t="s">
        <v>351</v>
      </c>
      <c r="Q36" s="17" t="s">
        <v>512</v>
      </c>
      <c r="R36" s="17" t="s">
        <v>473</v>
      </c>
      <c r="S36" s="27" t="s">
        <v>133</v>
      </c>
      <c r="T36" s="20" t="s">
        <v>474</v>
      </c>
      <c r="U36" s="20" t="s">
        <v>513</v>
      </c>
      <c r="V36" s="23" t="s">
        <v>288</v>
      </c>
      <c r="W36" s="36"/>
      <c r="X36" s="5"/>
      <c r="Y36" s="23" t="s">
        <v>171</v>
      </c>
    </row>
    <row r="37" spans="1:25" ht="24" customHeight="1">
      <c r="A37" s="13">
        <v>42179</v>
      </c>
      <c r="B37" s="22" t="s">
        <v>153</v>
      </c>
      <c r="C37" s="22" t="s">
        <v>517</v>
      </c>
      <c r="D37" s="4"/>
      <c r="E37" s="16" t="s">
        <v>477</v>
      </c>
      <c r="F37" s="16">
        <v>1</v>
      </c>
      <c r="G37" s="17" t="s">
        <v>518</v>
      </c>
      <c r="H37" s="23" t="s">
        <v>29</v>
      </c>
      <c r="I37" s="28">
        <v>21</v>
      </c>
      <c r="J37" s="29">
        <v>52</v>
      </c>
      <c r="K37" s="17">
        <v>31</v>
      </c>
      <c r="L37" s="17" t="s">
        <v>38</v>
      </c>
      <c r="M37" s="5">
        <v>72</v>
      </c>
      <c r="N37" s="23" t="s">
        <v>27</v>
      </c>
      <c r="O37" s="24" t="s">
        <v>49</v>
      </c>
      <c r="P37" s="17" t="s">
        <v>112</v>
      </c>
      <c r="Q37" s="17" t="s">
        <v>519</v>
      </c>
      <c r="R37" s="17" t="s">
        <v>112</v>
      </c>
      <c r="S37" s="27" t="s">
        <v>70</v>
      </c>
      <c r="T37" s="20" t="s">
        <v>523</v>
      </c>
      <c r="U37" s="20" t="s">
        <v>524</v>
      </c>
      <c r="V37" s="23" t="s">
        <v>54</v>
      </c>
      <c r="W37" s="36"/>
      <c r="X37" s="5"/>
      <c r="Y37" s="23" t="s">
        <v>166</v>
      </c>
    </row>
    <row r="38" spans="1:25" ht="24" customHeight="1">
      <c r="A38" s="13">
        <v>42182</v>
      </c>
      <c r="B38" s="22" t="s">
        <v>153</v>
      </c>
      <c r="C38" s="22" t="s">
        <v>23</v>
      </c>
      <c r="D38" s="4"/>
      <c r="E38" s="16" t="s">
        <v>61</v>
      </c>
      <c r="F38" s="16">
        <v>2</v>
      </c>
      <c r="G38" s="17" t="s">
        <v>518</v>
      </c>
      <c r="H38" s="23" t="s">
        <v>26</v>
      </c>
      <c r="I38" s="28">
        <v>15</v>
      </c>
      <c r="J38" s="29">
        <v>157</v>
      </c>
      <c r="K38" s="17">
        <v>114.3</v>
      </c>
      <c r="L38" s="17" t="s">
        <v>38</v>
      </c>
      <c r="M38" s="5">
        <v>173.55</v>
      </c>
      <c r="N38" s="23" t="s">
        <v>27</v>
      </c>
      <c r="O38" s="24" t="s">
        <v>49</v>
      </c>
      <c r="P38" s="17" t="s">
        <v>112</v>
      </c>
      <c r="Q38" s="17" t="s">
        <v>520</v>
      </c>
      <c r="R38" s="17" t="s">
        <v>112</v>
      </c>
      <c r="S38" s="27" t="s">
        <v>94</v>
      </c>
      <c r="T38" s="20" t="s">
        <v>521</v>
      </c>
      <c r="U38" s="20" t="s">
        <v>522</v>
      </c>
      <c r="V38" s="23" t="s">
        <v>51</v>
      </c>
      <c r="W38" s="36"/>
      <c r="X38" s="5"/>
      <c r="Y38" s="23" t="s">
        <v>166</v>
      </c>
    </row>
    <row r="39" spans="1:25" ht="24" customHeight="1">
      <c r="A39" s="13">
        <v>42185</v>
      </c>
      <c r="B39" s="22" t="s">
        <v>53</v>
      </c>
      <c r="C39" s="22" t="s">
        <v>23</v>
      </c>
      <c r="D39" s="4"/>
      <c r="E39" s="16" t="s">
        <v>24</v>
      </c>
      <c r="F39" s="16">
        <v>1</v>
      </c>
      <c r="G39" s="17" t="s">
        <v>176</v>
      </c>
      <c r="H39" s="23" t="s">
        <v>29</v>
      </c>
      <c r="I39" s="28" t="s">
        <v>126</v>
      </c>
      <c r="J39" s="28" t="s">
        <v>126</v>
      </c>
      <c r="K39" s="17">
        <v>63</v>
      </c>
      <c r="L39" s="17" t="s">
        <v>38</v>
      </c>
      <c r="M39" s="5">
        <v>178.15</v>
      </c>
      <c r="N39" s="23" t="s">
        <v>58</v>
      </c>
      <c r="O39" s="24" t="s">
        <v>49</v>
      </c>
      <c r="P39" s="17"/>
      <c r="Q39" s="17" t="s">
        <v>525</v>
      </c>
      <c r="R39" s="17" t="s">
        <v>80</v>
      </c>
      <c r="S39" s="27" t="s">
        <v>70</v>
      </c>
      <c r="T39" s="20" t="s">
        <v>454</v>
      </c>
      <c r="U39" s="20" t="s">
        <v>454</v>
      </c>
      <c r="V39" s="23" t="s">
        <v>150</v>
      </c>
      <c r="W39" s="36"/>
      <c r="X39" s="5"/>
      <c r="Y39" s="23" t="s">
        <v>171</v>
      </c>
    </row>
    <row r="40" spans="1:25" ht="24" customHeight="1">
      <c r="A40" s="13">
        <v>42178</v>
      </c>
      <c r="B40" s="22" t="s">
        <v>119</v>
      </c>
      <c r="C40" s="22" t="s">
        <v>514</v>
      </c>
      <c r="D40" s="4"/>
      <c r="E40" s="16" t="s">
        <v>391</v>
      </c>
      <c r="F40" s="16">
        <v>1</v>
      </c>
      <c r="G40" s="17" t="s">
        <v>73</v>
      </c>
      <c r="H40" s="62" t="s">
        <v>529</v>
      </c>
      <c r="I40" s="28"/>
      <c r="J40" s="28"/>
      <c r="K40" s="17"/>
      <c r="L40" s="17"/>
      <c r="M40" s="5"/>
      <c r="N40" s="23"/>
      <c r="O40" s="24"/>
      <c r="P40" s="17"/>
      <c r="Q40" s="17"/>
      <c r="R40" s="17"/>
      <c r="S40" s="27"/>
      <c r="T40" s="20"/>
      <c r="U40" s="20"/>
      <c r="V40" s="23"/>
      <c r="W40" s="36"/>
      <c r="X40" s="5"/>
      <c r="Y40" s="23" t="s">
        <v>167</v>
      </c>
    </row>
    <row r="41" spans="1:25" ht="24" customHeight="1">
      <c r="A41" s="13"/>
      <c r="B41" s="22"/>
      <c r="C41" s="22"/>
      <c r="D41" s="4"/>
      <c r="E41" s="16"/>
      <c r="F41" s="16"/>
      <c r="G41" s="17"/>
      <c r="H41" s="62"/>
      <c r="I41" s="28"/>
      <c r="J41" s="28"/>
      <c r="K41" s="17"/>
      <c r="L41" s="17"/>
      <c r="M41" s="5"/>
      <c r="N41" s="23"/>
      <c r="O41" s="24"/>
      <c r="P41" s="17"/>
      <c r="Q41" s="17"/>
      <c r="R41" s="17"/>
      <c r="S41" s="27"/>
      <c r="T41" s="20"/>
      <c r="U41" s="20"/>
      <c r="V41" s="23"/>
      <c r="W41" s="36"/>
      <c r="X41" s="5"/>
      <c r="Y41" s="23"/>
    </row>
    <row r="42" spans="1:25" ht="24" customHeight="1">
      <c r="A42" s="13">
        <v>42187</v>
      </c>
      <c r="B42" s="22" t="s">
        <v>119</v>
      </c>
      <c r="C42" s="22" t="s">
        <v>514</v>
      </c>
      <c r="D42" s="4"/>
      <c r="E42" s="16" t="s">
        <v>61</v>
      </c>
      <c r="F42" s="16">
        <v>2</v>
      </c>
      <c r="G42" s="17" t="s">
        <v>73</v>
      </c>
      <c r="H42" s="23" t="s">
        <v>16</v>
      </c>
      <c r="I42" s="28">
        <v>18</v>
      </c>
      <c r="J42" s="29">
        <v>35</v>
      </c>
      <c r="K42" s="17">
        <v>35</v>
      </c>
      <c r="L42" s="17" t="s">
        <v>38</v>
      </c>
      <c r="M42" s="5">
        <v>74</v>
      </c>
      <c r="N42" s="23" t="s">
        <v>58</v>
      </c>
      <c r="O42" s="24" t="s">
        <v>49</v>
      </c>
      <c r="P42" s="17" t="s">
        <v>516</v>
      </c>
      <c r="Q42" s="17" t="s">
        <v>526</v>
      </c>
      <c r="R42" s="17" t="s">
        <v>516</v>
      </c>
      <c r="S42" s="27" t="s">
        <v>70</v>
      </c>
      <c r="T42" s="20" t="s">
        <v>528</v>
      </c>
      <c r="U42" s="20" t="s">
        <v>527</v>
      </c>
      <c r="V42" s="23" t="s">
        <v>288</v>
      </c>
      <c r="W42" s="36"/>
      <c r="X42" s="5"/>
      <c r="Y42" s="23" t="s">
        <v>167</v>
      </c>
    </row>
    <row r="43" spans="1:25" ht="24" customHeight="1">
      <c r="A43" s="13"/>
      <c r="B43" s="22"/>
      <c r="C43" s="22"/>
      <c r="D43" s="4"/>
      <c r="E43" s="16"/>
      <c r="F43" s="16"/>
      <c r="G43" s="17"/>
      <c r="H43" s="23"/>
      <c r="I43" s="28"/>
      <c r="J43" s="29"/>
      <c r="K43" s="17"/>
      <c r="L43" s="17"/>
      <c r="M43" s="5"/>
      <c r="N43" s="23"/>
      <c r="O43" s="24"/>
      <c r="P43" s="17"/>
      <c r="Q43" s="17"/>
      <c r="R43" s="17"/>
      <c r="S43" s="27"/>
      <c r="T43" s="20"/>
      <c r="U43" s="20"/>
      <c r="V43" s="23"/>
      <c r="W43" s="36"/>
      <c r="X43" s="5"/>
      <c r="Y43" s="23"/>
    </row>
    <row r="44" spans="1:25" ht="24" customHeight="1">
      <c r="A44" s="13">
        <v>42221</v>
      </c>
      <c r="B44" s="22" t="s">
        <v>319</v>
      </c>
      <c r="C44" s="22" t="s">
        <v>539</v>
      </c>
      <c r="D44" s="4"/>
      <c r="E44" s="16" t="s">
        <v>24</v>
      </c>
      <c r="F44" s="16">
        <v>1</v>
      </c>
      <c r="G44" s="17" t="s">
        <v>540</v>
      </c>
      <c r="H44" s="23" t="s">
        <v>26</v>
      </c>
      <c r="I44" s="28" t="s">
        <v>126</v>
      </c>
      <c r="J44" s="28" t="s">
        <v>126</v>
      </c>
      <c r="K44" s="28" t="s">
        <v>126</v>
      </c>
      <c r="L44" s="17" t="s">
        <v>38</v>
      </c>
      <c r="M44" s="5">
        <v>48</v>
      </c>
      <c r="N44" s="23" t="s">
        <v>58</v>
      </c>
      <c r="O44" s="24" t="s">
        <v>49</v>
      </c>
      <c r="P44" s="17" t="s">
        <v>93</v>
      </c>
      <c r="Q44" s="17" t="s">
        <v>541</v>
      </c>
      <c r="R44" s="17" t="s">
        <v>93</v>
      </c>
      <c r="S44" s="27" t="s">
        <v>70</v>
      </c>
      <c r="T44" s="20" t="s">
        <v>542</v>
      </c>
      <c r="U44" s="20" t="s">
        <v>324</v>
      </c>
      <c r="V44" s="23" t="s">
        <v>50</v>
      </c>
      <c r="W44" s="36"/>
      <c r="X44" s="5"/>
      <c r="Y44" s="23" t="s">
        <v>177</v>
      </c>
    </row>
    <row r="45" spans="1:25" ht="24" customHeight="1">
      <c r="A45" s="13">
        <v>42223</v>
      </c>
      <c r="B45" s="22" t="s">
        <v>135</v>
      </c>
      <c r="C45" s="22" t="s">
        <v>338</v>
      </c>
      <c r="D45" s="4"/>
      <c r="E45" s="16" t="s">
        <v>61</v>
      </c>
      <c r="F45" s="16">
        <v>2</v>
      </c>
      <c r="G45" s="17" t="s">
        <v>73</v>
      </c>
      <c r="H45" s="23" t="s">
        <v>26</v>
      </c>
      <c r="I45" s="63" t="s">
        <v>493</v>
      </c>
      <c r="J45" s="63" t="s">
        <v>531</v>
      </c>
      <c r="K45" s="17">
        <v>77</v>
      </c>
      <c r="L45" s="17" t="s">
        <v>38</v>
      </c>
      <c r="M45" s="5">
        <v>85.05</v>
      </c>
      <c r="N45" s="23" t="s">
        <v>59</v>
      </c>
      <c r="O45" s="24" t="s">
        <v>530</v>
      </c>
      <c r="P45" s="17" t="s">
        <v>532</v>
      </c>
      <c r="Q45" s="17" t="s">
        <v>533</v>
      </c>
      <c r="R45" s="17" t="s">
        <v>534</v>
      </c>
      <c r="S45" s="27" t="s">
        <v>99</v>
      </c>
      <c r="T45" s="20" t="s">
        <v>535</v>
      </c>
      <c r="U45" s="40" t="s">
        <v>536</v>
      </c>
      <c r="V45" s="40" t="s">
        <v>536</v>
      </c>
      <c r="W45" s="36"/>
      <c r="X45" s="5"/>
      <c r="Y45" s="23" t="s">
        <v>170</v>
      </c>
    </row>
    <row r="46" spans="1:25" ht="24" customHeight="1">
      <c r="A46" s="13">
        <v>42238</v>
      </c>
      <c r="B46" s="22" t="s">
        <v>213</v>
      </c>
      <c r="C46" s="22" t="s">
        <v>555</v>
      </c>
      <c r="D46" s="4"/>
      <c r="E46" s="16" t="s">
        <v>57</v>
      </c>
      <c r="F46" s="16">
        <v>1</v>
      </c>
      <c r="G46" s="17" t="s">
        <v>540</v>
      </c>
      <c r="H46" s="23" t="s">
        <v>16</v>
      </c>
      <c r="I46" s="63">
        <v>0.7</v>
      </c>
      <c r="J46" s="63">
        <v>68</v>
      </c>
      <c r="K46" s="17">
        <v>12</v>
      </c>
      <c r="L46" s="17"/>
      <c r="M46" s="5">
        <v>90</v>
      </c>
      <c r="N46" s="23" t="s">
        <v>158</v>
      </c>
      <c r="O46" s="24" t="s">
        <v>49</v>
      </c>
      <c r="P46" s="17" t="s">
        <v>68</v>
      </c>
      <c r="Q46" s="17" t="s">
        <v>68</v>
      </c>
      <c r="R46" s="17" t="s">
        <v>68</v>
      </c>
      <c r="S46" s="27" t="s">
        <v>46</v>
      </c>
      <c r="T46" s="20" t="s">
        <v>556</v>
      </c>
      <c r="U46" s="40" t="s">
        <v>557</v>
      </c>
      <c r="V46" s="40"/>
      <c r="W46" s="36"/>
      <c r="X46" s="5"/>
      <c r="Y46" s="23" t="s">
        <v>167</v>
      </c>
    </row>
    <row r="47" spans="1:25" ht="24" customHeight="1">
      <c r="A47" s="13">
        <v>42230</v>
      </c>
      <c r="B47" s="22" t="s">
        <v>97</v>
      </c>
      <c r="C47" s="22" t="s">
        <v>23</v>
      </c>
      <c r="D47" s="4"/>
      <c r="E47" s="16" t="s">
        <v>61</v>
      </c>
      <c r="F47" s="16">
        <v>2</v>
      </c>
      <c r="G47" s="7" t="s">
        <v>178</v>
      </c>
      <c r="H47" s="23" t="s">
        <v>26</v>
      </c>
      <c r="I47" s="28">
        <v>2</v>
      </c>
      <c r="J47" s="29">
        <v>250</v>
      </c>
      <c r="K47" s="17">
        <v>69</v>
      </c>
      <c r="L47" s="17" t="s">
        <v>38</v>
      </c>
      <c r="M47" s="5">
        <v>275</v>
      </c>
      <c r="N47" s="23" t="s">
        <v>13</v>
      </c>
      <c r="O47" s="24" t="s">
        <v>49</v>
      </c>
      <c r="P47" s="17" t="s">
        <v>302</v>
      </c>
      <c r="Q47" s="17" t="s">
        <v>68</v>
      </c>
      <c r="R47" s="17" t="s">
        <v>102</v>
      </c>
      <c r="S47" s="27" t="s">
        <v>72</v>
      </c>
      <c r="T47" s="20" t="s">
        <v>537</v>
      </c>
      <c r="U47" s="20" t="s">
        <v>538</v>
      </c>
      <c r="V47" s="23" t="s">
        <v>77</v>
      </c>
      <c r="W47" s="36"/>
      <c r="X47" s="5"/>
      <c r="Y47" s="23" t="s">
        <v>167</v>
      </c>
    </row>
    <row r="48" spans="1:25" ht="24" customHeight="1">
      <c r="A48" s="13">
        <v>42237</v>
      </c>
      <c r="B48" s="22" t="s">
        <v>97</v>
      </c>
      <c r="C48" s="22" t="s">
        <v>23</v>
      </c>
      <c r="D48" s="4"/>
      <c r="E48" s="16" t="s">
        <v>61</v>
      </c>
      <c r="F48" s="16">
        <v>2</v>
      </c>
      <c r="G48" s="7" t="s">
        <v>543</v>
      </c>
      <c r="H48" s="23" t="s">
        <v>26</v>
      </c>
      <c r="I48" s="28">
        <v>1.5</v>
      </c>
      <c r="J48" s="29">
        <v>70</v>
      </c>
      <c r="K48" s="17">
        <v>54.9</v>
      </c>
      <c r="L48" s="17" t="s">
        <v>38</v>
      </c>
      <c r="M48" s="5">
        <v>254.4</v>
      </c>
      <c r="N48" s="23" t="s">
        <v>39</v>
      </c>
      <c r="O48" s="24" t="s">
        <v>49</v>
      </c>
      <c r="P48" s="17" t="s">
        <v>473</v>
      </c>
      <c r="Q48" s="17" t="s">
        <v>544</v>
      </c>
      <c r="R48" s="17" t="s">
        <v>473</v>
      </c>
      <c r="S48" s="27" t="s">
        <v>46</v>
      </c>
      <c r="T48" s="20" t="s">
        <v>545</v>
      </c>
      <c r="U48" s="20" t="s">
        <v>546</v>
      </c>
      <c r="V48" s="23" t="s">
        <v>124</v>
      </c>
      <c r="W48" s="36"/>
      <c r="X48" s="5"/>
      <c r="Y48" s="23" t="s">
        <v>170</v>
      </c>
    </row>
    <row r="49" spans="1:25" ht="24" customHeight="1">
      <c r="A49" s="13"/>
      <c r="B49" s="22"/>
      <c r="C49" s="22"/>
      <c r="D49" s="4"/>
      <c r="E49" s="16"/>
      <c r="F49" s="16"/>
      <c r="G49" s="7"/>
      <c r="H49" s="23"/>
      <c r="I49" s="28"/>
      <c r="J49" s="29"/>
      <c r="K49" s="17"/>
      <c r="L49" s="17"/>
      <c r="M49" s="5"/>
      <c r="N49" s="23"/>
      <c r="O49" s="24"/>
      <c r="P49" s="17"/>
      <c r="Q49" s="17"/>
      <c r="R49" s="17"/>
      <c r="S49" s="27"/>
      <c r="T49" s="20"/>
      <c r="U49" s="20"/>
      <c r="V49" s="23"/>
      <c r="W49" s="36"/>
      <c r="X49" s="5"/>
      <c r="Y49" s="23"/>
    </row>
    <row r="50" spans="1:25" ht="24" customHeight="1">
      <c r="A50" s="13">
        <v>42250</v>
      </c>
      <c r="B50" s="22" t="s">
        <v>53</v>
      </c>
      <c r="C50" s="22" t="s">
        <v>69</v>
      </c>
      <c r="D50" s="4"/>
      <c r="E50" s="16" t="s">
        <v>57</v>
      </c>
      <c r="F50" s="16">
        <v>1</v>
      </c>
      <c r="G50" s="7" t="s">
        <v>547</v>
      </c>
      <c r="H50" s="24" t="s">
        <v>505</v>
      </c>
      <c r="I50" s="28">
        <v>1.03</v>
      </c>
      <c r="J50" s="29">
        <v>73.75</v>
      </c>
      <c r="K50" s="24" t="s">
        <v>505</v>
      </c>
      <c r="L50" s="17" t="s">
        <v>38</v>
      </c>
      <c r="M50" s="24" t="s">
        <v>505</v>
      </c>
      <c r="N50" s="23" t="s">
        <v>13</v>
      </c>
      <c r="O50" s="24" t="s">
        <v>49</v>
      </c>
      <c r="P50" s="24" t="s">
        <v>505</v>
      </c>
      <c r="Q50" s="24" t="s">
        <v>505</v>
      </c>
      <c r="R50" s="24" t="s">
        <v>505</v>
      </c>
      <c r="S50" s="27" t="s">
        <v>82</v>
      </c>
      <c r="T50" s="20" t="s">
        <v>548</v>
      </c>
      <c r="U50" s="20" t="s">
        <v>549</v>
      </c>
      <c r="V50" s="23" t="s">
        <v>81</v>
      </c>
      <c r="W50" s="36"/>
      <c r="X50" s="5"/>
      <c r="Y50" s="23" t="s">
        <v>170</v>
      </c>
    </row>
    <row r="51" spans="1:25" ht="24" customHeight="1">
      <c r="A51" s="13">
        <v>42255</v>
      </c>
      <c r="B51" s="22" t="s">
        <v>91</v>
      </c>
      <c r="C51" s="22" t="s">
        <v>127</v>
      </c>
      <c r="D51" s="4"/>
      <c r="E51" s="16" t="s">
        <v>61</v>
      </c>
      <c r="F51" s="16">
        <v>2</v>
      </c>
      <c r="G51" s="17" t="s">
        <v>73</v>
      </c>
      <c r="H51" s="23" t="s">
        <v>26</v>
      </c>
      <c r="I51" s="28">
        <v>18</v>
      </c>
      <c r="J51" s="29">
        <v>41</v>
      </c>
      <c r="K51" s="17">
        <v>21</v>
      </c>
      <c r="L51" s="17" t="s">
        <v>38</v>
      </c>
      <c r="M51" s="5">
        <v>65.5</v>
      </c>
      <c r="N51" s="23" t="s">
        <v>27</v>
      </c>
      <c r="O51" s="24" t="s">
        <v>49</v>
      </c>
      <c r="P51" s="17" t="s">
        <v>112</v>
      </c>
      <c r="Q51" s="17" t="s">
        <v>68</v>
      </c>
      <c r="R51" s="17" t="s">
        <v>112</v>
      </c>
      <c r="S51" s="27" t="s">
        <v>94</v>
      </c>
      <c r="T51" s="20" t="s">
        <v>550</v>
      </c>
      <c r="U51" s="20" t="s">
        <v>551</v>
      </c>
      <c r="V51" s="23" t="s">
        <v>71</v>
      </c>
      <c r="W51" s="36"/>
      <c r="X51" s="5"/>
      <c r="Y51" s="23" t="s">
        <v>170</v>
      </c>
    </row>
    <row r="52" spans="1:25" ht="24" customHeight="1">
      <c r="A52" s="13">
        <v>42257</v>
      </c>
      <c r="B52" s="22" t="s">
        <v>53</v>
      </c>
      <c r="C52" s="22" t="s">
        <v>69</v>
      </c>
      <c r="D52" s="4"/>
      <c r="E52" s="16" t="s">
        <v>61</v>
      </c>
      <c r="F52" s="16">
        <v>2</v>
      </c>
      <c r="G52" s="17" t="s">
        <v>552</v>
      </c>
      <c r="H52" s="23" t="s">
        <v>16</v>
      </c>
      <c r="I52" s="28">
        <v>5.4</v>
      </c>
      <c r="J52" s="29">
        <v>41</v>
      </c>
      <c r="K52" s="17">
        <v>76</v>
      </c>
      <c r="L52" s="17" t="s">
        <v>38</v>
      </c>
      <c r="M52" s="5">
        <v>105.45</v>
      </c>
      <c r="N52" s="23" t="s">
        <v>13</v>
      </c>
      <c r="O52" s="24" t="s">
        <v>49</v>
      </c>
      <c r="P52" s="17" t="s">
        <v>112</v>
      </c>
      <c r="Q52" s="17" t="s">
        <v>68</v>
      </c>
      <c r="R52" s="17" t="s">
        <v>112</v>
      </c>
      <c r="S52" s="27" t="s">
        <v>70</v>
      </c>
      <c r="T52" s="20" t="s">
        <v>272</v>
      </c>
      <c r="U52" s="20" t="s">
        <v>553</v>
      </c>
      <c r="V52" s="23" t="s">
        <v>81</v>
      </c>
      <c r="W52" s="36"/>
      <c r="X52" s="5"/>
      <c r="Y52" s="23" t="s">
        <v>170</v>
      </c>
    </row>
    <row r="53" spans="1:25" ht="24" customHeight="1">
      <c r="A53" s="13">
        <v>42271</v>
      </c>
      <c r="B53" s="22" t="s">
        <v>365</v>
      </c>
      <c r="C53" s="22" t="s">
        <v>554</v>
      </c>
      <c r="D53" s="4"/>
      <c r="E53" s="16" t="s">
        <v>61</v>
      </c>
      <c r="F53" s="16">
        <v>2</v>
      </c>
      <c r="G53" s="17" t="s">
        <v>571</v>
      </c>
      <c r="H53" s="23" t="s">
        <v>26</v>
      </c>
      <c r="I53" s="28">
        <v>35</v>
      </c>
      <c r="J53" s="29">
        <v>98</v>
      </c>
      <c r="K53" s="17">
        <v>58</v>
      </c>
      <c r="L53" s="17" t="s">
        <v>38</v>
      </c>
      <c r="M53" s="5">
        <v>128</v>
      </c>
      <c r="N53" s="23" t="s">
        <v>16</v>
      </c>
      <c r="O53" s="24" t="s">
        <v>49</v>
      </c>
      <c r="P53" s="17" t="s">
        <v>558</v>
      </c>
      <c r="Q53" s="17" t="s">
        <v>559</v>
      </c>
      <c r="R53" s="17" t="s">
        <v>80</v>
      </c>
      <c r="S53" s="27" t="s">
        <v>560</v>
      </c>
      <c r="T53" s="20" t="s">
        <v>561</v>
      </c>
      <c r="U53" s="20" t="s">
        <v>562</v>
      </c>
      <c r="V53" s="23" t="s">
        <v>123</v>
      </c>
      <c r="W53" s="36"/>
      <c r="X53" s="5"/>
      <c r="Y53" s="23" t="s">
        <v>167</v>
      </c>
    </row>
    <row r="54" spans="1:25" ht="24" customHeight="1">
      <c r="A54" s="13"/>
      <c r="B54" s="22"/>
      <c r="C54" s="22"/>
      <c r="D54" s="4"/>
      <c r="E54" s="16"/>
      <c r="F54" s="16"/>
      <c r="G54" s="17"/>
      <c r="H54" s="23"/>
      <c r="I54" s="28"/>
      <c r="J54" s="29"/>
      <c r="K54" s="17"/>
      <c r="L54" s="17"/>
      <c r="M54" s="5"/>
      <c r="N54" s="23"/>
      <c r="O54" s="24"/>
      <c r="P54" s="17"/>
      <c r="Q54" s="17"/>
      <c r="R54" s="17"/>
      <c r="S54" s="27"/>
      <c r="T54" s="20"/>
      <c r="U54" s="20"/>
      <c r="V54" s="23"/>
      <c r="W54" s="36"/>
      <c r="X54" s="5"/>
      <c r="Y54" s="23"/>
    </row>
    <row r="55" spans="1:25" ht="24" customHeight="1">
      <c r="A55" s="13">
        <v>42284</v>
      </c>
      <c r="B55" s="22" t="s">
        <v>354</v>
      </c>
      <c r="C55" s="22" t="s">
        <v>567</v>
      </c>
      <c r="D55" s="4"/>
      <c r="E55" s="16" t="s">
        <v>24</v>
      </c>
      <c r="F55" s="16">
        <v>1</v>
      </c>
      <c r="G55" s="17" t="s">
        <v>563</v>
      </c>
      <c r="H55" s="23" t="s">
        <v>29</v>
      </c>
      <c r="I55" s="28" t="s">
        <v>126</v>
      </c>
      <c r="J55" s="29" t="s">
        <v>126</v>
      </c>
      <c r="K55" s="17">
        <v>2.5</v>
      </c>
      <c r="L55" s="17" t="s">
        <v>38</v>
      </c>
      <c r="M55" s="5">
        <v>13.15</v>
      </c>
      <c r="N55" s="23" t="s">
        <v>13</v>
      </c>
      <c r="O55" s="24" t="s">
        <v>564</v>
      </c>
      <c r="P55" s="17" t="s">
        <v>566</v>
      </c>
      <c r="Q55" s="17" t="s">
        <v>565</v>
      </c>
      <c r="R55" s="17" t="s">
        <v>121</v>
      </c>
      <c r="S55" s="27" t="s">
        <v>78</v>
      </c>
      <c r="T55" s="20" t="s">
        <v>454</v>
      </c>
      <c r="U55" s="20" t="s">
        <v>454</v>
      </c>
      <c r="V55" s="23" t="s">
        <v>81</v>
      </c>
      <c r="W55" s="36"/>
      <c r="X55" s="5"/>
      <c r="Y55" s="23" t="s">
        <v>167</v>
      </c>
    </row>
    <row r="56" spans="1:25" ht="24" customHeight="1">
      <c r="A56" s="13">
        <v>42292</v>
      </c>
      <c r="B56" s="22" t="s">
        <v>365</v>
      </c>
      <c r="C56" s="22" t="s">
        <v>554</v>
      </c>
      <c r="D56" s="4"/>
      <c r="E56" s="16" t="s">
        <v>61</v>
      </c>
      <c r="F56" s="16">
        <v>2</v>
      </c>
      <c r="G56" s="17" t="s">
        <v>370</v>
      </c>
      <c r="H56" s="23" t="s">
        <v>74</v>
      </c>
      <c r="I56" s="28">
        <v>18</v>
      </c>
      <c r="J56" s="29">
        <v>122</v>
      </c>
      <c r="K56" s="17">
        <v>113.5</v>
      </c>
      <c r="L56" s="17" t="s">
        <v>38</v>
      </c>
      <c r="M56" s="5">
        <v>168</v>
      </c>
      <c r="N56" s="23" t="s">
        <v>27</v>
      </c>
      <c r="O56" s="24" t="s">
        <v>49</v>
      </c>
      <c r="P56" s="17" t="s">
        <v>112</v>
      </c>
      <c r="Q56" s="17" t="s">
        <v>568</v>
      </c>
      <c r="R56" s="17" t="s">
        <v>473</v>
      </c>
      <c r="S56" s="27" t="s">
        <v>78</v>
      </c>
      <c r="T56" s="20" t="s">
        <v>569</v>
      </c>
      <c r="U56" s="20" t="s">
        <v>570</v>
      </c>
      <c r="V56" s="23" t="s">
        <v>51</v>
      </c>
      <c r="W56" s="36"/>
      <c r="X56" s="5"/>
      <c r="Y56" s="23" t="s">
        <v>167</v>
      </c>
    </row>
    <row r="57" spans="1:25" ht="24" customHeight="1">
      <c r="A57" s="13"/>
      <c r="B57" s="22"/>
      <c r="C57" s="22"/>
      <c r="D57" s="4"/>
      <c r="E57" s="16"/>
      <c r="F57" s="16"/>
      <c r="G57" s="17"/>
      <c r="H57" s="23"/>
      <c r="I57" s="28"/>
      <c r="J57" s="29"/>
      <c r="K57" s="17"/>
      <c r="L57" s="17"/>
      <c r="M57" s="5"/>
      <c r="N57" s="23"/>
      <c r="O57" s="24"/>
      <c r="P57" s="17"/>
      <c r="Q57" s="17"/>
      <c r="R57" s="17"/>
      <c r="S57" s="27"/>
      <c r="T57" s="20"/>
      <c r="U57" s="20"/>
      <c r="V57" s="23"/>
      <c r="W57" s="36"/>
      <c r="X57" s="5"/>
      <c r="Y57" s="23"/>
    </row>
    <row r="58" spans="1:25" ht="24" customHeight="1">
      <c r="A58" s="13">
        <v>42310</v>
      </c>
      <c r="B58" s="22" t="s">
        <v>354</v>
      </c>
      <c r="C58" s="22" t="s">
        <v>567</v>
      </c>
      <c r="D58" s="4"/>
      <c r="E58" s="16" t="s">
        <v>572</v>
      </c>
      <c r="F58" s="16">
        <v>3</v>
      </c>
      <c r="G58" s="17" t="s">
        <v>563</v>
      </c>
      <c r="H58" s="23" t="s">
        <v>16</v>
      </c>
      <c r="I58" s="28">
        <v>9</v>
      </c>
      <c r="J58" s="29">
        <v>3.5</v>
      </c>
      <c r="K58" s="17">
        <v>2.5</v>
      </c>
      <c r="L58" s="17" t="s">
        <v>38</v>
      </c>
      <c r="M58" s="5">
        <v>13.4</v>
      </c>
      <c r="N58" s="23" t="s">
        <v>13</v>
      </c>
      <c r="O58" s="24" t="s">
        <v>564</v>
      </c>
      <c r="P58" s="17" t="s">
        <v>68</v>
      </c>
      <c r="Q58" s="17" t="s">
        <v>75</v>
      </c>
      <c r="R58" s="17" t="s">
        <v>121</v>
      </c>
      <c r="S58" s="27" t="s">
        <v>573</v>
      </c>
      <c r="T58" s="20" t="s">
        <v>574</v>
      </c>
      <c r="U58" s="20" t="s">
        <v>575</v>
      </c>
      <c r="V58" s="23" t="s">
        <v>81</v>
      </c>
      <c r="W58" s="36"/>
      <c r="X58" s="5"/>
      <c r="Y58" s="23" t="s">
        <v>167</v>
      </c>
    </row>
    <row r="59" spans="1:25" ht="24" customHeight="1">
      <c r="A59" s="13">
        <v>42336</v>
      </c>
      <c r="B59" s="22" t="s">
        <v>140</v>
      </c>
      <c r="C59" s="22" t="s">
        <v>576</v>
      </c>
      <c r="D59" s="4"/>
      <c r="E59" s="16" t="s">
        <v>61</v>
      </c>
      <c r="F59" s="16">
        <v>1</v>
      </c>
      <c r="G59" s="17" t="s">
        <v>581</v>
      </c>
      <c r="H59" s="23"/>
      <c r="I59" s="28"/>
      <c r="J59" s="29"/>
      <c r="K59" s="17"/>
      <c r="L59" s="17"/>
      <c r="M59" s="5"/>
      <c r="N59" s="23"/>
      <c r="O59" s="24"/>
      <c r="P59" s="17"/>
      <c r="Q59" s="17"/>
      <c r="R59" s="17"/>
      <c r="S59" s="27"/>
      <c r="T59" s="20"/>
      <c r="U59" s="20"/>
      <c r="V59" s="23"/>
      <c r="W59" s="36"/>
      <c r="X59" s="5"/>
      <c r="Y59" s="23" t="s">
        <v>580</v>
      </c>
    </row>
    <row r="60" spans="1:25" ht="24" customHeight="1">
      <c r="A60" s="13">
        <v>42338</v>
      </c>
      <c r="B60" s="22" t="s">
        <v>37</v>
      </c>
      <c r="C60" s="22" t="s">
        <v>579</v>
      </c>
      <c r="D60" s="4"/>
      <c r="E60" s="16" t="s">
        <v>61</v>
      </c>
      <c r="F60" s="16">
        <v>1</v>
      </c>
      <c r="G60" s="17"/>
      <c r="H60" s="23"/>
      <c r="I60" s="28"/>
      <c r="J60" s="29"/>
      <c r="K60" s="17"/>
      <c r="L60" s="17"/>
      <c r="M60" s="5"/>
      <c r="N60" s="23"/>
      <c r="O60" s="24"/>
      <c r="P60" s="17"/>
      <c r="Q60" s="17"/>
      <c r="R60" s="17"/>
      <c r="S60" s="27"/>
      <c r="T60" s="20"/>
      <c r="U60" s="20"/>
      <c r="V60" s="23"/>
      <c r="W60" s="36"/>
      <c r="X60" s="5"/>
      <c r="Y60" s="23" t="s">
        <v>167</v>
      </c>
    </row>
    <row r="61" spans="1:25" ht="24" customHeight="1">
      <c r="A61" s="13"/>
      <c r="B61" s="22"/>
      <c r="C61" s="22"/>
      <c r="D61" s="4"/>
      <c r="E61" s="16"/>
      <c r="F61" s="16"/>
      <c r="G61" s="17"/>
      <c r="H61" s="23"/>
      <c r="I61" s="28"/>
      <c r="J61" s="29"/>
      <c r="K61" s="17"/>
      <c r="L61" s="17"/>
      <c r="M61" s="5"/>
      <c r="N61" s="23"/>
      <c r="O61" s="24"/>
      <c r="P61" s="17"/>
      <c r="Q61" s="17"/>
      <c r="R61" s="17"/>
      <c r="S61" s="27"/>
      <c r="T61" s="20"/>
      <c r="U61" s="20"/>
      <c r="V61" s="23"/>
      <c r="W61" s="36"/>
      <c r="X61" s="5"/>
      <c r="Y61" s="23"/>
    </row>
    <row r="62" spans="1:25" ht="24" customHeight="1">
      <c r="A62" s="13">
        <v>42345</v>
      </c>
      <c r="B62" s="22" t="s">
        <v>377</v>
      </c>
      <c r="C62" s="22" t="s">
        <v>576</v>
      </c>
      <c r="D62" s="4"/>
      <c r="E62" s="16" t="s">
        <v>577</v>
      </c>
      <c r="F62" s="16">
        <v>2</v>
      </c>
      <c r="G62" s="17" t="s">
        <v>578</v>
      </c>
      <c r="H62" s="64" t="s">
        <v>16</v>
      </c>
      <c r="I62" s="65">
        <v>9</v>
      </c>
      <c r="J62" s="66">
        <v>3.5</v>
      </c>
      <c r="K62" s="67">
        <v>2.5</v>
      </c>
      <c r="L62" s="67" t="s">
        <v>38</v>
      </c>
      <c r="M62" s="64">
        <v>13.4</v>
      </c>
      <c r="N62" s="64" t="s">
        <v>13</v>
      </c>
      <c r="O62" s="68" t="s">
        <v>564</v>
      </c>
      <c r="P62" s="67" t="s">
        <v>68</v>
      </c>
      <c r="Q62" s="67" t="s">
        <v>75</v>
      </c>
      <c r="R62" s="67" t="s">
        <v>121</v>
      </c>
      <c r="S62" s="69" t="s">
        <v>573</v>
      </c>
      <c r="T62" s="70" t="s">
        <v>574</v>
      </c>
      <c r="U62" s="70" t="s">
        <v>575</v>
      </c>
      <c r="V62" s="64" t="s">
        <v>81</v>
      </c>
      <c r="W62" s="71"/>
      <c r="X62" s="64"/>
      <c r="Y62" s="23" t="s">
        <v>167</v>
      </c>
    </row>
    <row r="63" spans="1:25" ht="24" customHeight="1">
      <c r="A63" s="13" t="s">
        <v>582</v>
      </c>
      <c r="B63" s="22" t="s">
        <v>583</v>
      </c>
      <c r="C63" s="22" t="s">
        <v>584</v>
      </c>
      <c r="D63" s="4"/>
      <c r="E63" s="16" t="s">
        <v>61</v>
      </c>
      <c r="F63" s="16">
        <v>1</v>
      </c>
      <c r="G63" s="17" t="s">
        <v>585</v>
      </c>
      <c r="H63" s="23"/>
      <c r="I63" s="28"/>
      <c r="J63" s="29"/>
      <c r="K63" s="17"/>
      <c r="L63" s="17"/>
      <c r="M63" s="5"/>
      <c r="N63" s="23"/>
      <c r="O63" s="24"/>
      <c r="P63" s="17"/>
      <c r="Q63" s="17"/>
      <c r="R63" s="17"/>
      <c r="S63" s="27"/>
      <c r="T63" s="20"/>
      <c r="U63" s="20"/>
      <c r="V63" s="23"/>
      <c r="W63" s="36"/>
      <c r="X63" s="5"/>
      <c r="Y63" s="23" t="s">
        <v>580</v>
      </c>
    </row>
    <row r="64" spans="1:25" ht="24" customHeight="1">
      <c r="A64" s="13">
        <v>42352</v>
      </c>
      <c r="B64" s="22" t="s">
        <v>140</v>
      </c>
      <c r="C64" s="22" t="s">
        <v>576</v>
      </c>
      <c r="D64" s="4"/>
      <c r="E64" s="16" t="s">
        <v>61</v>
      </c>
      <c r="F64" s="16">
        <v>1</v>
      </c>
      <c r="G64" s="17" t="s">
        <v>581</v>
      </c>
      <c r="H64" s="23"/>
      <c r="I64" s="28"/>
      <c r="J64" s="29"/>
      <c r="K64" s="17"/>
      <c r="L64" s="17"/>
      <c r="M64" s="5"/>
      <c r="N64" s="23"/>
      <c r="O64" s="24"/>
      <c r="P64" s="17"/>
      <c r="Q64" s="17"/>
      <c r="R64" s="17"/>
      <c r="S64" s="27"/>
      <c r="T64" s="20"/>
      <c r="U64" s="20"/>
      <c r="V64" s="23"/>
      <c r="W64" s="36"/>
      <c r="X64" s="5"/>
      <c r="Y64" s="23" t="s">
        <v>580</v>
      </c>
    </row>
    <row r="65" spans="1:25" ht="24" customHeight="1">
      <c r="A65" s="13"/>
      <c r="B65" s="22"/>
      <c r="C65" s="22"/>
      <c r="D65" s="4"/>
      <c r="E65" s="16"/>
      <c r="F65" s="16"/>
      <c r="G65" s="17"/>
      <c r="H65" s="23"/>
      <c r="I65" s="28"/>
      <c r="J65" s="29"/>
      <c r="K65" s="17"/>
      <c r="L65" s="17"/>
      <c r="M65" s="5"/>
      <c r="N65" s="23"/>
      <c r="O65" s="24"/>
      <c r="P65" s="17"/>
      <c r="Q65" s="17"/>
      <c r="R65" s="17"/>
      <c r="S65" s="27"/>
      <c r="T65" s="20"/>
      <c r="U65" s="20"/>
      <c r="V65" s="23"/>
      <c r="W65" s="36"/>
      <c r="X65" s="5"/>
      <c r="Y65" s="23"/>
    </row>
    <row r="66" spans="1:25" ht="24" customHeight="1">
      <c r="A66" s="13"/>
      <c r="B66" s="22"/>
      <c r="C66" s="22"/>
      <c r="D66" s="4"/>
      <c r="E66" s="16"/>
      <c r="F66" s="16">
        <f>SUM(F4:F48)</f>
        <v>56</v>
      </c>
      <c r="G66" s="17"/>
      <c r="H66" s="23"/>
      <c r="I66" s="10"/>
      <c r="J66" s="19"/>
      <c r="K66" s="17"/>
      <c r="L66" s="17"/>
      <c r="M66" s="5"/>
      <c r="N66" s="23"/>
      <c r="O66" s="24"/>
      <c r="P66" s="17"/>
      <c r="Q66" s="17"/>
      <c r="R66" s="17"/>
      <c r="S66" s="49"/>
      <c r="U66" s="49"/>
      <c r="X66" s="5"/>
      <c r="Y66" s="5"/>
    </row>
    <row r="67" spans="1:25" ht="24" customHeight="1">
      <c r="A67" s="13"/>
      <c r="B67" s="22"/>
      <c r="C67" s="22"/>
      <c r="D67" s="4"/>
      <c r="E67" s="16"/>
      <c r="G67" s="17"/>
      <c r="H67" s="23"/>
      <c r="I67" s="16">
        <f>SUM(I4:I66)</f>
        <v>324.93</v>
      </c>
      <c r="J67" s="19"/>
      <c r="K67" s="17"/>
      <c r="L67" s="17"/>
      <c r="M67" s="5">
        <f>SUM(M4:M28)</f>
        <v>2247.25</v>
      </c>
      <c r="N67" s="23"/>
      <c r="O67" s="21"/>
      <c r="P67" s="17"/>
      <c r="Q67" s="17"/>
      <c r="R67" s="17"/>
      <c r="S67" s="27"/>
      <c r="T67" s="20"/>
      <c r="U67" s="20"/>
      <c r="V67" s="23"/>
      <c r="W67" s="36"/>
      <c r="X67" s="5"/>
      <c r="Y67" s="5"/>
    </row>
    <row r="68" spans="1:25" ht="24" customHeight="1">
      <c r="A68" s="13"/>
      <c r="B68" s="22"/>
      <c r="C68" s="22"/>
      <c r="D68" s="4"/>
      <c r="E68" s="16"/>
      <c r="F68" s="16"/>
      <c r="G68" s="17"/>
      <c r="H68" s="23"/>
      <c r="I68" s="10">
        <f>+I67/F66*90</f>
        <v>522.2089285714286</v>
      </c>
      <c r="J68" s="19"/>
      <c r="K68" s="17"/>
      <c r="L68" s="17"/>
      <c r="M68" s="5">
        <f>+M67/F66*90</f>
        <v>3611.651785714286</v>
      </c>
      <c r="N68" s="23"/>
      <c r="O68" s="21"/>
      <c r="P68" s="17"/>
      <c r="Q68" s="17"/>
      <c r="R68" s="17"/>
      <c r="S68" s="27"/>
      <c r="T68" s="20"/>
      <c r="U68" s="20"/>
      <c r="V68" s="23"/>
      <c r="W68" s="36"/>
      <c r="X68" s="5"/>
      <c r="Y68" s="5"/>
    </row>
    <row r="69" spans="1:26" ht="24" customHeight="1">
      <c r="A69" s="13"/>
      <c r="B69" s="22"/>
      <c r="C69" s="22"/>
      <c r="D69" s="4"/>
      <c r="E69" s="16"/>
      <c r="F69" s="16"/>
      <c r="G69" s="17"/>
      <c r="H69" s="23"/>
      <c r="I69" s="10"/>
      <c r="J69" s="19"/>
      <c r="K69" s="17"/>
      <c r="L69" s="17"/>
      <c r="M69" s="5"/>
      <c r="N69" s="23"/>
      <c r="O69" s="21"/>
      <c r="P69" s="17"/>
      <c r="Q69" s="17"/>
      <c r="R69" s="17"/>
      <c r="S69" s="27"/>
      <c r="T69" s="20"/>
      <c r="U69" s="20"/>
      <c r="V69" s="23"/>
      <c r="W69" s="36"/>
      <c r="X69" s="5"/>
      <c r="Y69" s="5"/>
      <c r="Z69" s="48">
        <f>SUM(Z4:Z68)</f>
        <v>0</v>
      </c>
    </row>
    <row r="70" spans="1:25" ht="24" customHeight="1">
      <c r="A70" s="13"/>
      <c r="B70" s="22"/>
      <c r="C70" s="22"/>
      <c r="D70" s="4"/>
      <c r="E70" s="16"/>
      <c r="F70" s="16"/>
      <c r="G70" s="17"/>
      <c r="H70" s="23"/>
      <c r="I70" s="10"/>
      <c r="J70" s="19"/>
      <c r="K70" s="17"/>
      <c r="L70" s="17"/>
      <c r="M70" s="5"/>
      <c r="N70" s="23"/>
      <c r="O70" s="21"/>
      <c r="P70" s="17"/>
      <c r="Q70" s="17"/>
      <c r="R70" s="17"/>
      <c r="S70" s="27"/>
      <c r="T70" s="20"/>
      <c r="U70" s="20"/>
      <c r="V70" s="23"/>
      <c r="W70" s="36"/>
      <c r="X70" s="5"/>
      <c r="Y70" s="5"/>
    </row>
    <row r="71" spans="1:25" ht="24" customHeight="1">
      <c r="A71" s="13"/>
      <c r="B71" s="22"/>
      <c r="C71" s="22"/>
      <c r="D71" s="4"/>
      <c r="E71" s="16"/>
      <c r="F71" s="16"/>
      <c r="G71" s="17"/>
      <c r="H71" s="23"/>
      <c r="I71" s="10"/>
      <c r="J71" s="19"/>
      <c r="K71" s="17"/>
      <c r="L71" s="17"/>
      <c r="M71" s="5"/>
      <c r="N71" s="23"/>
      <c r="O71" s="21"/>
      <c r="P71" s="17"/>
      <c r="Q71" s="17"/>
      <c r="R71" s="17"/>
      <c r="S71" s="27"/>
      <c r="T71" s="20"/>
      <c r="U71" s="20"/>
      <c r="V71" s="23"/>
      <c r="W71" s="36"/>
      <c r="X71" s="5"/>
      <c r="Y71" s="5"/>
    </row>
    <row r="72" spans="1:25" ht="24" customHeight="1">
      <c r="A72" s="13"/>
      <c r="B72" s="22"/>
      <c r="C72" s="22"/>
      <c r="D72" s="4"/>
      <c r="E72" s="16"/>
      <c r="F72" s="16"/>
      <c r="G72" s="17"/>
      <c r="H72" s="23"/>
      <c r="I72" s="10"/>
      <c r="J72" s="19"/>
      <c r="K72" s="17"/>
      <c r="L72" s="17"/>
      <c r="M72" s="5"/>
      <c r="N72" s="23"/>
      <c r="O72" s="21"/>
      <c r="P72" s="17"/>
      <c r="Q72" s="17"/>
      <c r="R72" s="17"/>
      <c r="S72" s="27"/>
      <c r="T72" s="20"/>
      <c r="U72" s="20"/>
      <c r="V72" s="23"/>
      <c r="W72" s="36"/>
      <c r="X72" s="5"/>
      <c r="Y72" s="5"/>
    </row>
  </sheetData>
  <sheetProtection/>
  <autoFilter ref="A3:Y58">
    <sortState ref="A4:Y72">
      <sortCondition sortBy="value" ref="A4:A72"/>
    </sortState>
  </autoFilter>
  <mergeCells count="3">
    <mergeCell ref="A1:Y1"/>
    <mergeCell ref="A2:Y2"/>
    <mergeCell ref="I9:V9"/>
  </mergeCells>
  <printOptions gridLines="1" horizontalCentered="1" verticalCentered="1"/>
  <pageMargins left="0" right="0.3937007874015748" top="0" bottom="0" header="0" footer="0"/>
  <pageSetup fitToHeight="1" fitToWidth="1" horizontalDpi="300" verticalDpi="300" orientation="landscape" scale="3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58" sqref="H58"/>
    </sheetView>
  </sheetViews>
  <sheetFormatPr defaultColWidth="11.421875" defaultRowHeight="12.75"/>
  <cols>
    <col min="1" max="1" width="15.28125" style="0" bestFit="1" customWidth="1"/>
    <col min="2" max="2" width="14.28125" style="0" customWidth="1"/>
    <col min="3" max="3" width="12.00390625" style="0" customWidth="1"/>
    <col min="4" max="4" width="12.00390625" style="0" hidden="1" customWidth="1"/>
    <col min="7" max="7" width="10.7109375" style="0" customWidth="1"/>
    <col min="8" max="8" width="9.00390625" style="0" customWidth="1"/>
    <col min="9" max="9" width="8.140625" style="0" customWidth="1"/>
    <col min="10" max="14" width="9.57421875" style="0" customWidth="1"/>
    <col min="15" max="16" width="10.7109375" style="0" customWidth="1"/>
    <col min="17" max="17" width="13.7109375" style="0" customWidth="1"/>
    <col min="18" max="18" width="10.8515625" style="0" customWidth="1"/>
    <col min="19" max="19" width="13.7109375" style="0" customWidth="1"/>
    <col min="20" max="20" width="12.28125" style="0" bestFit="1" customWidth="1"/>
    <col min="25" max="25" width="8.7109375" style="0" customWidth="1"/>
    <col min="26" max="26" width="17.8515625" style="0" customWidth="1"/>
  </cols>
  <sheetData>
    <row r="1" spans="1:25" ht="15.75">
      <c r="A1" s="195" t="s">
        <v>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25" ht="16.5" thickBot="1">
      <c r="A2" s="196" t="s">
        <v>586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25" ht="27" customHeight="1" thickBot="1" thickTop="1">
      <c r="A3" s="2" t="s">
        <v>0</v>
      </c>
      <c r="B3" s="2" t="s">
        <v>1</v>
      </c>
      <c r="C3" s="2" t="s">
        <v>2</v>
      </c>
      <c r="D3" s="2"/>
      <c r="E3" s="2" t="s">
        <v>21</v>
      </c>
      <c r="F3" s="2" t="s">
        <v>606</v>
      </c>
      <c r="G3" s="2" t="s">
        <v>3</v>
      </c>
      <c r="H3" s="2" t="s">
        <v>17</v>
      </c>
      <c r="I3" s="2" t="s">
        <v>14</v>
      </c>
      <c r="J3" s="2" t="s">
        <v>33</v>
      </c>
      <c r="K3" s="2" t="s">
        <v>34</v>
      </c>
      <c r="L3" s="2" t="s">
        <v>36</v>
      </c>
      <c r="M3" s="2" t="s">
        <v>10</v>
      </c>
      <c r="N3" s="2" t="s">
        <v>11</v>
      </c>
      <c r="O3" s="2" t="s">
        <v>12</v>
      </c>
      <c r="P3" s="2" t="s">
        <v>20</v>
      </c>
      <c r="Q3" s="2" t="s">
        <v>19</v>
      </c>
      <c r="R3" s="2" t="s">
        <v>18</v>
      </c>
      <c r="S3" s="2" t="s">
        <v>9</v>
      </c>
      <c r="T3" s="2" t="s">
        <v>8</v>
      </c>
      <c r="U3" s="2" t="s">
        <v>56</v>
      </c>
      <c r="V3" s="2" t="s">
        <v>4</v>
      </c>
      <c r="W3" s="35" t="s">
        <v>254</v>
      </c>
      <c r="X3" s="35" t="s">
        <v>255</v>
      </c>
      <c r="Y3" s="2" t="s">
        <v>6</v>
      </c>
    </row>
    <row r="4" spans="1:26" ht="25.5" customHeight="1" thickTop="1">
      <c r="A4" s="30">
        <v>42375</v>
      </c>
      <c r="B4" s="31" t="s">
        <v>583</v>
      </c>
      <c r="C4" s="31" t="s">
        <v>584</v>
      </c>
      <c r="D4" s="51" t="s">
        <v>434</v>
      </c>
      <c r="E4" s="16" t="s">
        <v>24</v>
      </c>
      <c r="F4" s="16">
        <v>1</v>
      </c>
      <c r="G4" s="51" t="s">
        <v>585</v>
      </c>
      <c r="H4" s="52">
        <v>8</v>
      </c>
      <c r="I4" s="53">
        <v>0</v>
      </c>
      <c r="J4" s="54">
        <v>0</v>
      </c>
      <c r="K4" s="53">
        <v>0</v>
      </c>
      <c r="L4" s="4" t="s">
        <v>38</v>
      </c>
      <c r="M4" s="5">
        <v>50.5</v>
      </c>
      <c r="N4" s="5" t="s">
        <v>58</v>
      </c>
      <c r="O4" s="24" t="s">
        <v>49</v>
      </c>
      <c r="P4" s="23" t="s">
        <v>68</v>
      </c>
      <c r="Q4" s="29" t="s">
        <v>68</v>
      </c>
      <c r="R4" s="27" t="s">
        <v>68</v>
      </c>
      <c r="S4" s="68" t="s">
        <v>587</v>
      </c>
      <c r="T4" s="72" t="e">
        <f>-V4</f>
        <v>#VALUE!</v>
      </c>
      <c r="U4" s="20" t="s">
        <v>151</v>
      </c>
      <c r="V4" s="23" t="s">
        <v>77</v>
      </c>
      <c r="W4" s="36"/>
      <c r="X4" s="36"/>
      <c r="Y4" s="23" t="s">
        <v>580</v>
      </c>
      <c r="Z4" s="48"/>
    </row>
    <row r="5" spans="1:25" ht="25.5" customHeight="1">
      <c r="A5" s="13">
        <v>42380</v>
      </c>
      <c r="B5" s="22" t="s">
        <v>588</v>
      </c>
      <c r="C5" s="22" t="s">
        <v>576</v>
      </c>
      <c r="D5" s="4"/>
      <c r="E5" s="16" t="s">
        <v>61</v>
      </c>
      <c r="F5" s="16">
        <v>2</v>
      </c>
      <c r="G5" s="17" t="s">
        <v>132</v>
      </c>
      <c r="H5" s="5">
        <v>10</v>
      </c>
      <c r="I5" s="10">
        <v>8</v>
      </c>
      <c r="J5" s="34">
        <v>111</v>
      </c>
      <c r="K5" s="34">
        <v>103</v>
      </c>
      <c r="L5" s="4" t="s">
        <v>38</v>
      </c>
      <c r="M5" s="17">
        <v>181.5</v>
      </c>
      <c r="N5" s="17" t="s">
        <v>27</v>
      </c>
      <c r="O5" s="24" t="s">
        <v>49</v>
      </c>
      <c r="P5" s="23" t="s">
        <v>52</v>
      </c>
      <c r="Q5" s="29" t="s">
        <v>52</v>
      </c>
      <c r="R5" s="27" t="s">
        <v>52</v>
      </c>
      <c r="S5" s="69" t="s">
        <v>45</v>
      </c>
      <c r="T5" s="34" t="s">
        <v>589</v>
      </c>
      <c r="U5" s="70" t="s">
        <v>151</v>
      </c>
      <c r="V5" s="23" t="s">
        <v>54</v>
      </c>
      <c r="W5" s="36"/>
      <c r="X5" s="36"/>
      <c r="Y5" s="23" t="s">
        <v>167</v>
      </c>
    </row>
    <row r="6" spans="1:25" ht="24" customHeight="1">
      <c r="A6" s="13">
        <v>42391</v>
      </c>
      <c r="B6" s="22" t="s">
        <v>97</v>
      </c>
      <c r="C6" s="22" t="s">
        <v>23</v>
      </c>
      <c r="D6" s="4"/>
      <c r="E6" s="16" t="s">
        <v>61</v>
      </c>
      <c r="F6" s="16">
        <v>2</v>
      </c>
      <c r="G6" s="7" t="s">
        <v>543</v>
      </c>
      <c r="H6" s="23" t="s">
        <v>26</v>
      </c>
      <c r="I6" s="28">
        <v>1.5</v>
      </c>
      <c r="J6" s="29">
        <v>70</v>
      </c>
      <c r="K6" s="17">
        <v>54.9</v>
      </c>
      <c r="L6" s="17" t="s">
        <v>38</v>
      </c>
      <c r="M6" s="5">
        <v>254.4</v>
      </c>
      <c r="N6" s="23" t="s">
        <v>39</v>
      </c>
      <c r="O6" s="24" t="s">
        <v>49</v>
      </c>
      <c r="P6" s="17" t="s">
        <v>80</v>
      </c>
      <c r="Q6" s="67" t="s">
        <v>544</v>
      </c>
      <c r="R6" s="17" t="s">
        <v>473</v>
      </c>
      <c r="S6" s="27" t="s">
        <v>46</v>
      </c>
      <c r="T6" s="20" t="s">
        <v>545</v>
      </c>
      <c r="U6" s="20" t="s">
        <v>546</v>
      </c>
      <c r="V6" s="23" t="s">
        <v>41</v>
      </c>
      <c r="W6" s="36"/>
      <c r="X6" s="5"/>
      <c r="Y6" s="23" t="s">
        <v>170</v>
      </c>
    </row>
    <row r="7" spans="1:26" ht="25.5" customHeight="1">
      <c r="A7" s="13">
        <v>42389</v>
      </c>
      <c r="B7" s="12" t="s">
        <v>354</v>
      </c>
      <c r="C7" s="22" t="s">
        <v>590</v>
      </c>
      <c r="D7" s="4"/>
      <c r="E7" s="16" t="s">
        <v>61</v>
      </c>
      <c r="F7" s="16">
        <v>2</v>
      </c>
      <c r="G7" s="4" t="s">
        <v>73</v>
      </c>
      <c r="H7" s="64" t="s">
        <v>29</v>
      </c>
      <c r="I7" s="6">
        <v>22</v>
      </c>
      <c r="J7" s="6">
        <v>9</v>
      </c>
      <c r="K7" s="19">
        <v>17</v>
      </c>
      <c r="L7" s="4" t="s">
        <v>38</v>
      </c>
      <c r="M7" s="5">
        <v>50.4</v>
      </c>
      <c r="N7" s="5" t="s">
        <v>58</v>
      </c>
      <c r="O7" s="4" t="s">
        <v>49</v>
      </c>
      <c r="P7" s="23" t="s">
        <v>112</v>
      </c>
      <c r="Q7" s="38" t="s">
        <v>591</v>
      </c>
      <c r="R7" s="23" t="s">
        <v>40</v>
      </c>
      <c r="S7" s="38">
        <v>2366178125</v>
      </c>
      <c r="T7" s="27" t="s">
        <v>592</v>
      </c>
      <c r="U7" s="20" t="s">
        <v>593</v>
      </c>
      <c r="V7" s="23" t="s">
        <v>54</v>
      </c>
      <c r="W7" s="36"/>
      <c r="X7" s="36"/>
      <c r="Y7" s="23" t="s">
        <v>580</v>
      </c>
      <c r="Z7" s="48"/>
    </row>
    <row r="8" spans="1:25" ht="25.5" customHeight="1">
      <c r="A8" s="13">
        <v>42396</v>
      </c>
      <c r="B8" s="22" t="s">
        <v>499</v>
      </c>
      <c r="C8" s="22" t="s">
        <v>576</v>
      </c>
      <c r="D8" s="4"/>
      <c r="E8" s="16" t="s">
        <v>61</v>
      </c>
      <c r="F8" s="16">
        <v>2</v>
      </c>
      <c r="G8" s="7" t="s">
        <v>594</v>
      </c>
      <c r="H8" s="68">
        <v>10</v>
      </c>
      <c r="I8" s="28">
        <v>12</v>
      </c>
      <c r="J8" s="29">
        <v>6</v>
      </c>
      <c r="K8" s="24">
        <v>2</v>
      </c>
      <c r="L8" s="17" t="s">
        <v>38</v>
      </c>
      <c r="M8" s="23">
        <v>36</v>
      </c>
      <c r="N8" s="23" t="s">
        <v>27</v>
      </c>
      <c r="O8" s="24" t="s">
        <v>49</v>
      </c>
      <c r="P8" s="24" t="s">
        <v>595</v>
      </c>
      <c r="Q8" s="29" t="s">
        <v>596</v>
      </c>
      <c r="R8" s="24" t="s">
        <v>112</v>
      </c>
      <c r="S8" s="27" t="s">
        <v>70</v>
      </c>
      <c r="T8" s="27" t="s">
        <v>597</v>
      </c>
      <c r="U8" s="20" t="s">
        <v>598</v>
      </c>
      <c r="V8" s="23" t="s">
        <v>54</v>
      </c>
      <c r="W8" s="36"/>
      <c r="X8" s="36"/>
      <c r="Y8" s="23" t="s">
        <v>167</v>
      </c>
    </row>
    <row r="9" spans="1:25" ht="25.5" customHeight="1">
      <c r="A9" s="13">
        <v>42396</v>
      </c>
      <c r="B9" s="22" t="s">
        <v>600</v>
      </c>
      <c r="C9" s="22" t="s">
        <v>599</v>
      </c>
      <c r="D9" s="4"/>
      <c r="E9" s="16" t="s">
        <v>24</v>
      </c>
      <c r="F9" s="16">
        <v>1</v>
      </c>
      <c r="G9" s="7" t="s">
        <v>585</v>
      </c>
      <c r="H9" s="64" t="s">
        <v>27</v>
      </c>
      <c r="I9" s="55"/>
      <c r="J9" s="55"/>
      <c r="K9" s="55"/>
      <c r="L9" s="17" t="s">
        <v>38</v>
      </c>
      <c r="M9" s="5">
        <v>264</v>
      </c>
      <c r="N9" s="23" t="s">
        <v>59</v>
      </c>
      <c r="O9" s="24" t="s">
        <v>49</v>
      </c>
      <c r="P9" s="5"/>
      <c r="Q9" s="19"/>
      <c r="R9" s="23" t="s">
        <v>40</v>
      </c>
      <c r="S9" s="69" t="s">
        <v>82</v>
      </c>
      <c r="T9" s="9"/>
      <c r="U9" s="20"/>
      <c r="V9" s="23" t="s">
        <v>77</v>
      </c>
      <c r="W9" s="37"/>
      <c r="X9" s="37"/>
      <c r="Y9" s="23" t="s">
        <v>580</v>
      </c>
    </row>
    <row r="10" spans="1:26" ht="25.5" customHeight="1" thickBot="1">
      <c r="A10" s="73">
        <v>42398</v>
      </c>
      <c r="B10" s="74" t="s">
        <v>583</v>
      </c>
      <c r="C10" s="74" t="s">
        <v>601</v>
      </c>
      <c r="D10" s="75"/>
      <c r="E10" s="76" t="s">
        <v>24</v>
      </c>
      <c r="F10" s="76">
        <v>1</v>
      </c>
      <c r="G10" s="77" t="s">
        <v>585</v>
      </c>
      <c r="H10" s="78" t="s">
        <v>16</v>
      </c>
      <c r="I10" s="79">
        <v>28</v>
      </c>
      <c r="J10" s="79">
        <v>48</v>
      </c>
      <c r="K10" s="80">
        <v>23</v>
      </c>
      <c r="L10" s="75" t="s">
        <v>38</v>
      </c>
      <c r="M10" s="81">
        <v>153.6</v>
      </c>
      <c r="N10" s="78" t="s">
        <v>58</v>
      </c>
      <c r="O10" s="75" t="s">
        <v>49</v>
      </c>
      <c r="P10" s="78" t="s">
        <v>68</v>
      </c>
      <c r="Q10" s="75" t="s">
        <v>68</v>
      </c>
      <c r="R10" s="82" t="s">
        <v>31</v>
      </c>
      <c r="S10" s="83" t="s">
        <v>94</v>
      </c>
      <c r="T10" s="82">
        <v>0</v>
      </c>
      <c r="U10" s="82">
        <v>0</v>
      </c>
      <c r="V10" s="78" t="s">
        <v>51</v>
      </c>
      <c r="W10" s="84"/>
      <c r="X10" s="84"/>
      <c r="Y10" s="78" t="s">
        <v>580</v>
      </c>
      <c r="Z10" s="48"/>
    </row>
    <row r="11" spans="1:26" ht="25.5" customHeight="1" thickBot="1" thickTop="1">
      <c r="A11" s="73"/>
      <c r="B11" s="74"/>
      <c r="C11" s="74"/>
      <c r="D11" s="75"/>
      <c r="E11" s="76"/>
      <c r="F11" s="76">
        <f>SUM(F4:F10)</f>
        <v>11</v>
      </c>
      <c r="G11" s="77"/>
      <c r="H11" s="78"/>
      <c r="I11" s="79"/>
      <c r="J11" s="79"/>
      <c r="K11" s="80"/>
      <c r="L11" s="75"/>
      <c r="M11" s="81"/>
      <c r="N11" s="78"/>
      <c r="O11" s="75"/>
      <c r="P11" s="78"/>
      <c r="Q11" s="75"/>
      <c r="R11" s="82"/>
      <c r="S11" s="83"/>
      <c r="T11" s="82"/>
      <c r="U11" s="82"/>
      <c r="V11" s="78"/>
      <c r="W11" s="84"/>
      <c r="X11" s="84"/>
      <c r="Y11" s="78"/>
      <c r="Z11" s="48"/>
    </row>
    <row r="12" spans="1:26" ht="25.5" customHeight="1" thickTop="1">
      <c r="A12" s="13">
        <v>42403</v>
      </c>
      <c r="B12" s="22" t="s">
        <v>602</v>
      </c>
      <c r="C12" s="22" t="s">
        <v>603</v>
      </c>
      <c r="D12" s="4"/>
      <c r="E12" s="16" t="s">
        <v>61</v>
      </c>
      <c r="F12" s="16">
        <v>2</v>
      </c>
      <c r="G12" s="4" t="s">
        <v>73</v>
      </c>
      <c r="H12" s="64" t="s">
        <v>29</v>
      </c>
      <c r="I12" s="68">
        <v>20</v>
      </c>
      <c r="J12" s="68">
        <v>35</v>
      </c>
      <c r="K12" s="66">
        <v>6.5</v>
      </c>
      <c r="L12" s="17" t="s">
        <v>38</v>
      </c>
      <c r="M12" s="5">
        <v>186.38</v>
      </c>
      <c r="N12" s="23" t="s">
        <v>58</v>
      </c>
      <c r="O12" s="17" t="s">
        <v>49</v>
      </c>
      <c r="P12" s="68" t="s">
        <v>142</v>
      </c>
      <c r="Q12" s="68" t="s">
        <v>68</v>
      </c>
      <c r="R12" s="68" t="s">
        <v>473</v>
      </c>
      <c r="S12" s="69" t="s">
        <v>94</v>
      </c>
      <c r="T12" s="70" t="s">
        <v>474</v>
      </c>
      <c r="U12" s="70" t="s">
        <v>475</v>
      </c>
      <c r="V12" s="64" t="s">
        <v>88</v>
      </c>
      <c r="W12" s="36"/>
      <c r="X12" s="36"/>
      <c r="Y12" s="23" t="s">
        <v>171</v>
      </c>
      <c r="Z12" s="48"/>
    </row>
    <row r="13" spans="1:25" ht="24" customHeight="1">
      <c r="A13" s="13">
        <v>42404</v>
      </c>
      <c r="B13" s="22" t="s">
        <v>600</v>
      </c>
      <c r="C13" s="22" t="s">
        <v>605</v>
      </c>
      <c r="D13" s="4"/>
      <c r="E13" s="16" t="s">
        <v>61</v>
      </c>
      <c r="F13" s="16">
        <v>1</v>
      </c>
      <c r="G13" s="7" t="s">
        <v>73</v>
      </c>
      <c r="H13" s="23" t="s">
        <v>27</v>
      </c>
      <c r="I13" s="28">
        <v>7</v>
      </c>
      <c r="J13" s="29">
        <v>230</v>
      </c>
      <c r="K13" s="17">
        <v>287</v>
      </c>
      <c r="L13" s="17" t="s">
        <v>38</v>
      </c>
      <c r="M13" s="23">
        <v>286.7</v>
      </c>
      <c r="N13" s="23" t="s">
        <v>607</v>
      </c>
      <c r="O13" s="24" t="s">
        <v>49</v>
      </c>
      <c r="P13" s="17" t="s">
        <v>610</v>
      </c>
      <c r="Q13" s="67" t="s">
        <v>544</v>
      </c>
      <c r="R13" s="67" t="s">
        <v>473</v>
      </c>
      <c r="S13" s="27" t="s">
        <v>82</v>
      </c>
      <c r="T13" s="20" t="s">
        <v>608</v>
      </c>
      <c r="U13" s="20" t="s">
        <v>609</v>
      </c>
      <c r="V13" s="64" t="s">
        <v>41</v>
      </c>
      <c r="W13" s="36"/>
      <c r="X13" s="5"/>
      <c r="Y13" s="23" t="s">
        <v>580</v>
      </c>
    </row>
    <row r="14" spans="1:25" ht="24" customHeight="1">
      <c r="A14" s="13">
        <v>42408</v>
      </c>
      <c r="B14" s="22" t="s">
        <v>97</v>
      </c>
      <c r="C14" s="22" t="s">
        <v>23</v>
      </c>
      <c r="D14" s="4"/>
      <c r="E14" s="16" t="s">
        <v>698</v>
      </c>
      <c r="F14" s="16">
        <v>2</v>
      </c>
      <c r="G14" s="7" t="s">
        <v>604</v>
      </c>
      <c r="H14" s="64" t="s">
        <v>26</v>
      </c>
      <c r="I14" s="28">
        <v>5.5</v>
      </c>
      <c r="J14" s="29">
        <v>230</v>
      </c>
      <c r="K14" s="17">
        <v>171</v>
      </c>
      <c r="L14" s="17" t="s">
        <v>38</v>
      </c>
      <c r="M14" s="23">
        <v>288</v>
      </c>
      <c r="N14" s="23" t="s">
        <v>13</v>
      </c>
      <c r="O14" s="24" t="s">
        <v>49</v>
      </c>
      <c r="P14" s="17" t="s">
        <v>80</v>
      </c>
      <c r="Q14" s="17" t="s">
        <v>619</v>
      </c>
      <c r="R14" s="17" t="s">
        <v>473</v>
      </c>
      <c r="S14" s="27" t="s">
        <v>72</v>
      </c>
      <c r="T14" s="70" t="s">
        <v>545</v>
      </c>
      <c r="U14" s="70" t="s">
        <v>546</v>
      </c>
      <c r="V14" s="23" t="s">
        <v>62</v>
      </c>
      <c r="W14" s="36"/>
      <c r="X14" s="5"/>
      <c r="Y14" s="23" t="s">
        <v>170</v>
      </c>
    </row>
    <row r="15" spans="1:25" ht="24" customHeight="1">
      <c r="A15" s="13">
        <v>42411</v>
      </c>
      <c r="B15" s="22" t="s">
        <v>97</v>
      </c>
      <c r="C15" s="22" t="s">
        <v>23</v>
      </c>
      <c r="D15" s="4"/>
      <c r="E15" s="16" t="s">
        <v>61</v>
      </c>
      <c r="F15" s="16">
        <v>2</v>
      </c>
      <c r="G15" s="7" t="s">
        <v>117</v>
      </c>
      <c r="H15" s="64" t="s">
        <v>26</v>
      </c>
      <c r="I15" s="28">
        <v>2.5</v>
      </c>
      <c r="J15" s="66">
        <v>230</v>
      </c>
      <c r="K15" s="17">
        <v>54.6</v>
      </c>
      <c r="L15" s="17" t="s">
        <v>38</v>
      </c>
      <c r="M15" s="23">
        <v>254.4</v>
      </c>
      <c r="N15" s="23" t="s">
        <v>620</v>
      </c>
      <c r="O15" s="24" t="s">
        <v>49</v>
      </c>
      <c r="P15" s="17" t="s">
        <v>80</v>
      </c>
      <c r="Q15" s="17" t="s">
        <v>619</v>
      </c>
      <c r="R15" s="17" t="s">
        <v>473</v>
      </c>
      <c r="S15" s="27" t="s">
        <v>72</v>
      </c>
      <c r="T15" s="70" t="s">
        <v>623</v>
      </c>
      <c r="U15" s="20" t="s">
        <v>622</v>
      </c>
      <c r="V15" s="23" t="s">
        <v>621</v>
      </c>
      <c r="W15" s="36"/>
      <c r="X15" s="5"/>
      <c r="Y15" s="23" t="s">
        <v>170</v>
      </c>
    </row>
    <row r="16" spans="1:25" ht="24" customHeight="1">
      <c r="A16" s="13">
        <v>42408</v>
      </c>
      <c r="B16" s="22" t="s">
        <v>600</v>
      </c>
      <c r="C16" s="22" t="s">
        <v>605</v>
      </c>
      <c r="D16" s="4"/>
      <c r="E16" s="16" t="s">
        <v>61</v>
      </c>
      <c r="F16" s="16">
        <v>1</v>
      </c>
      <c r="G16" s="7" t="s">
        <v>73</v>
      </c>
      <c r="H16" s="23" t="s">
        <v>27</v>
      </c>
      <c r="I16" s="28">
        <v>7</v>
      </c>
      <c r="J16" s="29">
        <v>230</v>
      </c>
      <c r="K16" s="17">
        <v>287</v>
      </c>
      <c r="L16" s="17" t="s">
        <v>38</v>
      </c>
      <c r="M16" s="23">
        <v>286.7</v>
      </c>
      <c r="N16" s="23" t="s">
        <v>607</v>
      </c>
      <c r="O16" s="24" t="s">
        <v>49</v>
      </c>
      <c r="P16" s="17" t="s">
        <v>610</v>
      </c>
      <c r="Q16" s="67" t="s">
        <v>544</v>
      </c>
      <c r="R16" s="67" t="s">
        <v>473</v>
      </c>
      <c r="S16" s="27" t="s">
        <v>82</v>
      </c>
      <c r="T16" s="20" t="s">
        <v>608</v>
      </c>
      <c r="U16" s="20" t="s">
        <v>609</v>
      </c>
      <c r="V16" s="64" t="s">
        <v>41</v>
      </c>
      <c r="W16" s="36"/>
      <c r="X16" s="5"/>
      <c r="Y16" s="23" t="s">
        <v>611</v>
      </c>
    </row>
    <row r="17" spans="1:25" ht="24" customHeight="1">
      <c r="A17" s="13">
        <v>42413</v>
      </c>
      <c r="B17" s="22" t="s">
        <v>92</v>
      </c>
      <c r="C17" s="22" t="s">
        <v>23</v>
      </c>
      <c r="D17" s="4"/>
      <c r="E17" s="16" t="s">
        <v>61</v>
      </c>
      <c r="F17" s="16">
        <v>2</v>
      </c>
      <c r="G17" s="7" t="s">
        <v>585</v>
      </c>
      <c r="H17" s="64" t="s">
        <v>26</v>
      </c>
      <c r="I17" s="28">
        <v>10</v>
      </c>
      <c r="J17" s="29">
        <v>112.8</v>
      </c>
      <c r="K17" s="17">
        <v>54.6</v>
      </c>
      <c r="L17" s="17" t="s">
        <v>38</v>
      </c>
      <c r="M17" s="23">
        <v>254.4</v>
      </c>
      <c r="N17" s="23" t="s">
        <v>620</v>
      </c>
      <c r="O17" s="24" t="s">
        <v>49</v>
      </c>
      <c r="P17" s="17" t="s">
        <v>80</v>
      </c>
      <c r="Q17" s="17" t="s">
        <v>619</v>
      </c>
      <c r="R17" s="17" t="s">
        <v>473</v>
      </c>
      <c r="S17" s="27" t="s">
        <v>72</v>
      </c>
      <c r="T17" s="70" t="s">
        <v>623</v>
      </c>
      <c r="U17" s="20" t="s">
        <v>624</v>
      </c>
      <c r="V17" s="23" t="s">
        <v>621</v>
      </c>
      <c r="W17" s="36"/>
      <c r="X17" s="5"/>
      <c r="Y17" s="23" t="s">
        <v>170</v>
      </c>
    </row>
    <row r="18" spans="1:25" ht="24" customHeight="1">
      <c r="A18" s="13">
        <v>42416</v>
      </c>
      <c r="B18" s="22" t="s">
        <v>144</v>
      </c>
      <c r="C18" s="22" t="s">
        <v>613</v>
      </c>
      <c r="D18" s="4"/>
      <c r="E18" s="16" t="s">
        <v>61</v>
      </c>
      <c r="F18" s="16">
        <v>2</v>
      </c>
      <c r="G18" s="7" t="s">
        <v>612</v>
      </c>
      <c r="H18" s="23">
        <v>12</v>
      </c>
      <c r="I18" s="28">
        <v>10</v>
      </c>
      <c r="J18" s="29">
        <v>97</v>
      </c>
      <c r="K18" s="17">
        <v>52</v>
      </c>
      <c r="L18" s="17" t="s">
        <v>38</v>
      </c>
      <c r="M18" s="23">
        <v>115.9</v>
      </c>
      <c r="N18" s="23" t="s">
        <v>58</v>
      </c>
      <c r="O18" s="24" t="s">
        <v>49</v>
      </c>
      <c r="P18" s="17" t="s">
        <v>610</v>
      </c>
      <c r="Q18" s="17">
        <v>203460</v>
      </c>
      <c r="R18" s="17" t="s">
        <v>112</v>
      </c>
      <c r="S18" s="69" t="s">
        <v>82</v>
      </c>
      <c r="T18" s="20" t="s">
        <v>614</v>
      </c>
      <c r="U18" s="20" t="s">
        <v>615</v>
      </c>
      <c r="V18" s="23" t="s">
        <v>77</v>
      </c>
      <c r="W18" s="36"/>
      <c r="X18" s="5"/>
      <c r="Y18" s="23" t="s">
        <v>611</v>
      </c>
    </row>
    <row r="19" spans="1:25" ht="24" customHeight="1">
      <c r="A19" s="13">
        <v>42416</v>
      </c>
      <c r="B19" s="22" t="s">
        <v>144</v>
      </c>
      <c r="C19" s="22" t="s">
        <v>576</v>
      </c>
      <c r="D19" s="4"/>
      <c r="E19" s="16" t="s">
        <v>61</v>
      </c>
      <c r="F19" s="16">
        <v>1</v>
      </c>
      <c r="G19" s="7" t="s">
        <v>616</v>
      </c>
      <c r="H19" s="23">
        <v>12</v>
      </c>
      <c r="I19" s="28">
        <f>-F212</f>
        <v>0</v>
      </c>
      <c r="J19" s="29">
        <v>0</v>
      </c>
      <c r="K19" s="17">
        <v>0</v>
      </c>
      <c r="L19" s="17" t="s">
        <v>38</v>
      </c>
      <c r="M19" s="23">
        <v>115.9</v>
      </c>
      <c r="N19" s="23" t="s">
        <v>617</v>
      </c>
      <c r="O19" s="24" t="s">
        <v>49</v>
      </c>
      <c r="P19" s="17" t="s">
        <v>610</v>
      </c>
      <c r="Q19" s="17">
        <v>203460</v>
      </c>
      <c r="R19" s="17" t="s">
        <v>112</v>
      </c>
      <c r="S19" s="69" t="s">
        <v>72</v>
      </c>
      <c r="T19" s="20"/>
      <c r="U19" s="20"/>
      <c r="V19" s="23" t="s">
        <v>618</v>
      </c>
      <c r="W19" s="36"/>
      <c r="X19" s="5"/>
      <c r="Y19" s="23" t="s">
        <v>611</v>
      </c>
    </row>
    <row r="20" spans="1:25" ht="33.75" customHeight="1">
      <c r="A20" s="13">
        <v>42423</v>
      </c>
      <c r="B20" s="22" t="s">
        <v>145</v>
      </c>
      <c r="C20" s="22" t="s">
        <v>625</v>
      </c>
      <c r="D20" s="4"/>
      <c r="E20" s="16" t="s">
        <v>701</v>
      </c>
      <c r="F20" s="16">
        <v>1</v>
      </c>
      <c r="G20" s="7" t="s">
        <v>585</v>
      </c>
      <c r="H20" s="64" t="s">
        <v>26</v>
      </c>
      <c r="I20" s="28">
        <v>10</v>
      </c>
      <c r="J20" s="29">
        <v>112.8</v>
      </c>
      <c r="K20" s="17">
        <v>54.6</v>
      </c>
      <c r="L20" s="17" t="s">
        <v>38</v>
      </c>
      <c r="M20" s="23">
        <v>347</v>
      </c>
      <c r="N20" s="23" t="s">
        <v>13</v>
      </c>
      <c r="O20" s="24" t="s">
        <v>49</v>
      </c>
      <c r="P20" s="17" t="s">
        <v>80</v>
      </c>
      <c r="Q20" s="17" t="s">
        <v>626</v>
      </c>
      <c r="R20" s="17" t="s">
        <v>473</v>
      </c>
      <c r="S20" s="69" t="s">
        <v>72</v>
      </c>
      <c r="T20" s="70"/>
      <c r="U20" s="20"/>
      <c r="V20" s="23" t="s">
        <v>54</v>
      </c>
      <c r="W20" s="36"/>
      <c r="X20" s="5"/>
      <c r="Y20" s="23" t="s">
        <v>170</v>
      </c>
    </row>
    <row r="21" spans="1:25" ht="33.75" customHeight="1" thickBot="1">
      <c r="A21" s="13">
        <v>42423</v>
      </c>
      <c r="B21" s="22" t="s">
        <v>186</v>
      </c>
      <c r="C21" s="22" t="s">
        <v>699</v>
      </c>
      <c r="D21" s="4"/>
      <c r="E21" s="16" t="s">
        <v>61</v>
      </c>
      <c r="F21" s="16">
        <v>1</v>
      </c>
      <c r="G21" s="7" t="s">
        <v>700</v>
      </c>
      <c r="H21" s="78" t="s">
        <v>16</v>
      </c>
      <c r="I21" s="28">
        <v>5</v>
      </c>
      <c r="J21" s="29"/>
      <c r="K21" s="17">
        <v>39</v>
      </c>
      <c r="L21" s="17" t="s">
        <v>38</v>
      </c>
      <c r="M21" s="23">
        <v>57</v>
      </c>
      <c r="N21" s="23" t="s">
        <v>58</v>
      </c>
      <c r="O21" s="24" t="s">
        <v>49</v>
      </c>
      <c r="P21" s="17"/>
      <c r="Q21" s="17"/>
      <c r="R21" s="17"/>
      <c r="S21" s="69"/>
      <c r="T21" s="70"/>
      <c r="U21" s="20"/>
      <c r="V21" s="23"/>
      <c r="W21" s="36"/>
      <c r="X21" s="5"/>
      <c r="Y21" s="23" t="s">
        <v>167</v>
      </c>
    </row>
    <row r="22" spans="1:25" ht="33.75" customHeight="1" thickTop="1">
      <c r="A22" s="13">
        <v>42425</v>
      </c>
      <c r="B22" s="22" t="s">
        <v>583</v>
      </c>
      <c r="C22" s="22" t="s">
        <v>601</v>
      </c>
      <c r="D22" s="4"/>
      <c r="E22" s="16" t="s">
        <v>61</v>
      </c>
      <c r="F22" s="16">
        <v>1</v>
      </c>
      <c r="G22" s="7" t="s">
        <v>585</v>
      </c>
      <c r="H22" s="64">
        <v>10</v>
      </c>
      <c r="I22" s="28">
        <v>12</v>
      </c>
      <c r="J22" s="29">
        <v>152</v>
      </c>
      <c r="K22" s="17">
        <v>151</v>
      </c>
      <c r="L22" s="17" t="s">
        <v>38</v>
      </c>
      <c r="M22" s="23">
        <v>165.5</v>
      </c>
      <c r="N22" s="23" t="s">
        <v>58</v>
      </c>
      <c r="O22" s="24" t="s">
        <v>49</v>
      </c>
      <c r="P22" s="17" t="s">
        <v>112</v>
      </c>
      <c r="Q22" s="17" t="s">
        <v>627</v>
      </c>
      <c r="R22" s="17" t="s">
        <v>112</v>
      </c>
      <c r="S22" s="69" t="s">
        <v>72</v>
      </c>
      <c r="T22" s="70" t="s">
        <v>628</v>
      </c>
      <c r="U22" s="20" t="s">
        <v>629</v>
      </c>
      <c r="V22" s="23" t="s">
        <v>54</v>
      </c>
      <c r="W22" s="36"/>
      <c r="X22" s="5"/>
      <c r="Y22" s="23" t="s">
        <v>170</v>
      </c>
    </row>
    <row r="23" spans="1:26" ht="25.5" customHeight="1" thickBot="1">
      <c r="A23" s="73">
        <v>42428</v>
      </c>
      <c r="B23" s="74" t="s">
        <v>97</v>
      </c>
      <c r="C23" s="74" t="s">
        <v>23</v>
      </c>
      <c r="D23" s="75"/>
      <c r="E23" s="76" t="s">
        <v>63</v>
      </c>
      <c r="F23" s="76">
        <v>2</v>
      </c>
      <c r="G23" s="77" t="s">
        <v>604</v>
      </c>
      <c r="H23" s="78" t="s">
        <v>26</v>
      </c>
      <c r="I23" s="79">
        <v>5.5</v>
      </c>
      <c r="J23" s="79">
        <v>230</v>
      </c>
      <c r="K23" s="80">
        <v>171</v>
      </c>
      <c r="L23" s="75" t="s">
        <v>38</v>
      </c>
      <c r="M23" s="81">
        <v>254.4</v>
      </c>
      <c r="N23" s="78" t="s">
        <v>58</v>
      </c>
      <c r="O23" s="75" t="s">
        <v>49</v>
      </c>
      <c r="P23" s="78" t="s">
        <v>80</v>
      </c>
      <c r="Q23" s="75" t="s">
        <v>544</v>
      </c>
      <c r="R23" s="82" t="s">
        <v>473</v>
      </c>
      <c r="S23" s="83" t="s">
        <v>46</v>
      </c>
      <c r="T23" s="82" t="s">
        <v>545</v>
      </c>
      <c r="U23" s="82" t="s">
        <v>546</v>
      </c>
      <c r="V23" s="78" t="s">
        <v>41</v>
      </c>
      <c r="W23" s="84"/>
      <c r="X23" s="84"/>
      <c r="Y23" s="78" t="s">
        <v>170</v>
      </c>
      <c r="Z23" s="48"/>
    </row>
    <row r="24" spans="1:26" ht="25.5" customHeight="1" thickBot="1" thickTop="1">
      <c r="A24" s="73"/>
      <c r="B24" s="74"/>
      <c r="C24" s="74"/>
      <c r="D24" s="75"/>
      <c r="E24" s="76"/>
      <c r="F24" s="76">
        <f>SUM(F12:F23)</f>
        <v>18</v>
      </c>
      <c r="G24" s="77"/>
      <c r="H24" s="78"/>
      <c r="I24" s="79"/>
      <c r="J24" s="79"/>
      <c r="K24" s="80"/>
      <c r="L24" s="75"/>
      <c r="M24" s="81"/>
      <c r="N24" s="78"/>
      <c r="O24" s="75"/>
      <c r="P24" s="78"/>
      <c r="Q24" s="75"/>
      <c r="R24" s="82"/>
      <c r="S24" s="83"/>
      <c r="T24" s="82"/>
      <c r="U24" s="82"/>
      <c r="V24" s="78"/>
      <c r="W24" s="84"/>
      <c r="X24" s="84"/>
      <c r="Y24" s="78"/>
      <c r="Z24" s="48"/>
    </row>
    <row r="25" spans="1:25" ht="33.75" customHeight="1" thickTop="1">
      <c r="A25" s="13">
        <v>42437</v>
      </c>
      <c r="B25" s="22" t="s">
        <v>97</v>
      </c>
      <c r="C25" s="22" t="s">
        <v>601</v>
      </c>
      <c r="D25" s="4"/>
      <c r="E25" s="16" t="s">
        <v>61</v>
      </c>
      <c r="F25" s="16">
        <v>1</v>
      </c>
      <c r="G25" s="7" t="s">
        <v>630</v>
      </c>
      <c r="H25" s="64">
        <v>10</v>
      </c>
      <c r="I25" s="65">
        <v>12</v>
      </c>
      <c r="J25" s="66">
        <v>152</v>
      </c>
      <c r="K25" s="67">
        <v>151</v>
      </c>
      <c r="L25" s="67" t="s">
        <v>38</v>
      </c>
      <c r="M25" s="23">
        <v>275</v>
      </c>
      <c r="N25" s="23" t="s">
        <v>58</v>
      </c>
      <c r="O25" s="68" t="s">
        <v>49</v>
      </c>
      <c r="P25" s="67" t="s">
        <v>112</v>
      </c>
      <c r="Q25" s="67" t="s">
        <v>627</v>
      </c>
      <c r="R25" s="67" t="s">
        <v>112</v>
      </c>
      <c r="S25" s="69" t="s">
        <v>72</v>
      </c>
      <c r="T25" s="70" t="s">
        <v>628</v>
      </c>
      <c r="U25" s="70" t="s">
        <v>629</v>
      </c>
      <c r="V25" s="23" t="s">
        <v>124</v>
      </c>
      <c r="W25" s="36"/>
      <c r="X25" s="5"/>
      <c r="Y25" s="23" t="s">
        <v>167</v>
      </c>
    </row>
    <row r="26" spans="1:25" ht="24" customHeight="1">
      <c r="A26" s="13">
        <v>42437</v>
      </c>
      <c r="B26" s="22" t="s">
        <v>600</v>
      </c>
      <c r="C26" s="22" t="s">
        <v>605</v>
      </c>
      <c r="D26" s="4"/>
      <c r="E26" s="16" t="s">
        <v>61</v>
      </c>
      <c r="F26" s="16">
        <v>1</v>
      </c>
      <c r="G26" s="7" t="s">
        <v>73</v>
      </c>
      <c r="H26" s="23" t="s">
        <v>27</v>
      </c>
      <c r="I26" s="28">
        <v>7</v>
      </c>
      <c r="J26" s="29">
        <v>230</v>
      </c>
      <c r="K26" s="17">
        <v>287</v>
      </c>
      <c r="L26" s="17" t="s">
        <v>38</v>
      </c>
      <c r="M26" s="23">
        <v>286.7</v>
      </c>
      <c r="N26" s="23" t="s">
        <v>607</v>
      </c>
      <c r="O26" s="24" t="s">
        <v>49</v>
      </c>
      <c r="P26" s="17" t="s">
        <v>610</v>
      </c>
      <c r="Q26" s="67" t="s">
        <v>544</v>
      </c>
      <c r="R26" s="67" t="s">
        <v>473</v>
      </c>
      <c r="S26" s="27" t="s">
        <v>82</v>
      </c>
      <c r="T26" s="20" t="s">
        <v>608</v>
      </c>
      <c r="U26" s="20" t="s">
        <v>609</v>
      </c>
      <c r="V26" s="64" t="s">
        <v>41</v>
      </c>
      <c r="W26" s="36"/>
      <c r="X26" s="5"/>
      <c r="Y26" s="23" t="s">
        <v>611</v>
      </c>
    </row>
    <row r="27" spans="1:25" ht="33.75" customHeight="1">
      <c r="A27" s="13">
        <v>42440</v>
      </c>
      <c r="B27" s="22" t="s">
        <v>97</v>
      </c>
      <c r="C27" s="22" t="s">
        <v>601</v>
      </c>
      <c r="D27" s="4"/>
      <c r="E27" s="16" t="s">
        <v>61</v>
      </c>
      <c r="F27" s="16">
        <v>1</v>
      </c>
      <c r="G27" s="7" t="s">
        <v>631</v>
      </c>
      <c r="H27" s="64">
        <v>10</v>
      </c>
      <c r="I27" s="65">
        <v>12</v>
      </c>
      <c r="J27" s="66">
        <v>152</v>
      </c>
      <c r="K27" s="67">
        <v>151</v>
      </c>
      <c r="L27" s="67" t="s">
        <v>38</v>
      </c>
      <c r="M27" s="23">
        <v>213</v>
      </c>
      <c r="N27" s="23" t="s">
        <v>13</v>
      </c>
      <c r="O27" s="68" t="s">
        <v>49</v>
      </c>
      <c r="P27" s="67" t="s">
        <v>112</v>
      </c>
      <c r="Q27" s="67" t="s">
        <v>627</v>
      </c>
      <c r="R27" s="67" t="s">
        <v>112</v>
      </c>
      <c r="S27" s="69" t="s">
        <v>72</v>
      </c>
      <c r="T27" s="70" t="s">
        <v>628</v>
      </c>
      <c r="U27" s="70" t="s">
        <v>629</v>
      </c>
      <c r="V27" s="23" t="s">
        <v>124</v>
      </c>
      <c r="W27" s="36"/>
      <c r="X27" s="5"/>
      <c r="Y27" s="23" t="s">
        <v>167</v>
      </c>
    </row>
    <row r="28" spans="1:25" ht="33.75" customHeight="1">
      <c r="A28" s="13">
        <v>42443</v>
      </c>
      <c r="B28" s="22" t="s">
        <v>632</v>
      </c>
      <c r="C28" s="22" t="s">
        <v>576</v>
      </c>
      <c r="D28" s="4"/>
      <c r="E28" s="16" t="s">
        <v>61</v>
      </c>
      <c r="F28" s="16">
        <v>1</v>
      </c>
      <c r="G28" s="7" t="s">
        <v>633</v>
      </c>
      <c r="H28" s="64">
        <v>10</v>
      </c>
      <c r="I28" s="65">
        <v>12</v>
      </c>
      <c r="J28" s="66">
        <v>152</v>
      </c>
      <c r="K28" s="67">
        <v>151</v>
      </c>
      <c r="L28" s="67" t="s">
        <v>38</v>
      </c>
      <c r="M28" s="23">
        <v>213</v>
      </c>
      <c r="N28" s="23" t="s">
        <v>13</v>
      </c>
      <c r="O28" s="68" t="s">
        <v>49</v>
      </c>
      <c r="P28" s="67" t="s">
        <v>112</v>
      </c>
      <c r="Q28" s="67" t="s">
        <v>627</v>
      </c>
      <c r="R28" s="67" t="s">
        <v>112</v>
      </c>
      <c r="S28" s="69" t="s">
        <v>72</v>
      </c>
      <c r="T28" s="70" t="s">
        <v>628</v>
      </c>
      <c r="U28" s="70" t="s">
        <v>629</v>
      </c>
      <c r="V28" s="23" t="s">
        <v>124</v>
      </c>
      <c r="W28" s="36"/>
      <c r="X28" s="5"/>
      <c r="Y28" s="23" t="s">
        <v>170</v>
      </c>
    </row>
    <row r="29" spans="1:25" ht="33.75" customHeight="1">
      <c r="A29" s="13">
        <v>42444</v>
      </c>
      <c r="B29" s="22" t="s">
        <v>145</v>
      </c>
      <c r="C29" s="22" t="s">
        <v>625</v>
      </c>
      <c r="D29" s="4"/>
      <c r="E29" s="16" t="s">
        <v>63</v>
      </c>
      <c r="F29" s="16">
        <v>1</v>
      </c>
      <c r="G29" s="7" t="s">
        <v>585</v>
      </c>
      <c r="H29" s="64" t="s">
        <v>26</v>
      </c>
      <c r="I29" s="28">
        <v>10</v>
      </c>
      <c r="J29" s="29">
        <v>112.8</v>
      </c>
      <c r="K29" s="17">
        <v>54.6</v>
      </c>
      <c r="L29" s="17" t="s">
        <v>38</v>
      </c>
      <c r="M29" s="23">
        <v>347</v>
      </c>
      <c r="N29" s="23" t="s">
        <v>13</v>
      </c>
      <c r="O29" s="24" t="s">
        <v>49</v>
      </c>
      <c r="P29" s="17" t="s">
        <v>80</v>
      </c>
      <c r="Q29" s="17" t="s">
        <v>626</v>
      </c>
      <c r="R29" s="17" t="s">
        <v>473</v>
      </c>
      <c r="S29" s="69" t="s">
        <v>72</v>
      </c>
      <c r="T29" s="70"/>
      <c r="U29" s="20"/>
      <c r="V29" s="23" t="s">
        <v>54</v>
      </c>
      <c r="W29" s="36"/>
      <c r="X29" s="5"/>
      <c r="Y29" s="23" t="s">
        <v>170</v>
      </c>
    </row>
    <row r="30" spans="1:26" ht="25.5" customHeight="1" thickBot="1">
      <c r="A30" s="73">
        <v>42459</v>
      </c>
      <c r="B30" s="74" t="s">
        <v>634</v>
      </c>
      <c r="C30" s="74" t="s">
        <v>23</v>
      </c>
      <c r="D30" s="75"/>
      <c r="E30" s="76" t="s">
        <v>61</v>
      </c>
      <c r="F30" s="76">
        <v>1</v>
      </c>
      <c r="G30" s="77" t="s">
        <v>635</v>
      </c>
      <c r="H30" s="78" t="s">
        <v>16</v>
      </c>
      <c r="I30" s="79">
        <v>3</v>
      </c>
      <c r="J30" s="79">
        <v>120</v>
      </c>
      <c r="K30" s="80">
        <v>39.8</v>
      </c>
      <c r="L30" s="75" t="s">
        <v>38</v>
      </c>
      <c r="M30" s="81">
        <v>254.4</v>
      </c>
      <c r="N30" s="78" t="s">
        <v>58</v>
      </c>
      <c r="O30" s="75" t="s">
        <v>49</v>
      </c>
      <c r="P30" s="78" t="s">
        <v>80</v>
      </c>
      <c r="Q30" s="85" t="s">
        <v>636</v>
      </c>
      <c r="R30" s="86" t="s">
        <v>112</v>
      </c>
      <c r="S30" s="83" t="s">
        <v>46</v>
      </c>
      <c r="T30" s="82" t="s">
        <v>545</v>
      </c>
      <c r="U30" s="82" t="s">
        <v>546</v>
      </c>
      <c r="V30" s="78" t="s">
        <v>41</v>
      </c>
      <c r="W30" s="84"/>
      <c r="X30" s="84"/>
      <c r="Y30" s="78" t="s">
        <v>170</v>
      </c>
      <c r="Z30" s="48"/>
    </row>
    <row r="31" spans="1:26" ht="25.5" customHeight="1" thickBot="1" thickTop="1">
      <c r="A31" s="73"/>
      <c r="B31" s="74"/>
      <c r="C31" s="74"/>
      <c r="D31" s="75"/>
      <c r="E31" s="76"/>
      <c r="F31" s="76">
        <f>SUM(F25:F30)</f>
        <v>6</v>
      </c>
      <c r="G31" s="77"/>
      <c r="H31" s="78"/>
      <c r="I31" s="79"/>
      <c r="J31" s="79"/>
      <c r="K31" s="80"/>
      <c r="L31" s="75"/>
      <c r="M31" s="81"/>
      <c r="N31" s="78"/>
      <c r="O31" s="75"/>
      <c r="P31" s="78"/>
      <c r="Q31" s="75"/>
      <c r="R31" s="82"/>
      <c r="S31" s="83"/>
      <c r="T31" s="82"/>
      <c r="U31" s="82"/>
      <c r="V31" s="78"/>
      <c r="W31" s="84"/>
      <c r="X31" s="84"/>
      <c r="Y31" s="78"/>
      <c r="Z31" s="48"/>
    </row>
    <row r="32" spans="1:26" ht="25.5" customHeight="1" thickTop="1">
      <c r="A32" s="88"/>
      <c r="B32" s="89"/>
      <c r="C32" s="89"/>
      <c r="D32" s="90"/>
      <c r="E32" s="91"/>
      <c r="F32" s="91"/>
      <c r="G32" s="92"/>
      <c r="H32" s="93"/>
      <c r="I32" s="94"/>
      <c r="J32" s="94"/>
      <c r="K32" s="95"/>
      <c r="L32" s="90"/>
      <c r="M32" s="96"/>
      <c r="N32" s="93"/>
      <c r="O32" s="90"/>
      <c r="P32" s="93"/>
      <c r="Q32" s="90"/>
      <c r="R32" s="97"/>
      <c r="S32" s="98"/>
      <c r="T32" s="97"/>
      <c r="U32" s="97"/>
      <c r="V32" s="93"/>
      <c r="W32" s="99"/>
      <c r="X32" s="99"/>
      <c r="Y32" s="93"/>
      <c r="Z32" s="48"/>
    </row>
    <row r="33" spans="1:25" ht="33.75" customHeight="1">
      <c r="A33" s="13">
        <v>42468</v>
      </c>
      <c r="B33" s="22" t="s">
        <v>97</v>
      </c>
      <c r="C33" s="22" t="s">
        <v>601</v>
      </c>
      <c r="D33" s="4"/>
      <c r="E33" s="16" t="s">
        <v>61</v>
      </c>
      <c r="F33" s="16">
        <v>1</v>
      </c>
      <c r="G33" s="7" t="s">
        <v>630</v>
      </c>
      <c r="H33" s="64">
        <v>10</v>
      </c>
      <c r="I33" s="65">
        <v>12</v>
      </c>
      <c r="J33" s="66">
        <v>152</v>
      </c>
      <c r="K33" s="67">
        <v>151</v>
      </c>
      <c r="L33" s="67" t="s">
        <v>38</v>
      </c>
      <c r="M33" s="23">
        <v>275</v>
      </c>
      <c r="N33" s="23" t="s">
        <v>58</v>
      </c>
      <c r="O33" s="68" t="s">
        <v>49</v>
      </c>
      <c r="P33" s="67" t="s">
        <v>112</v>
      </c>
      <c r="Q33" s="67" t="s">
        <v>627</v>
      </c>
      <c r="R33" s="67" t="s">
        <v>112</v>
      </c>
      <c r="S33" s="69" t="s">
        <v>72</v>
      </c>
      <c r="T33" s="70" t="s">
        <v>628</v>
      </c>
      <c r="U33" s="70" t="s">
        <v>629</v>
      </c>
      <c r="V33" s="23" t="s">
        <v>124</v>
      </c>
      <c r="W33" s="36"/>
      <c r="X33" s="5"/>
      <c r="Y33" s="23" t="s">
        <v>167</v>
      </c>
    </row>
    <row r="34" spans="1:25" ht="24" customHeight="1">
      <c r="A34" s="13">
        <v>42468</v>
      </c>
      <c r="B34" s="22" t="s">
        <v>600</v>
      </c>
      <c r="C34" s="22" t="s">
        <v>605</v>
      </c>
      <c r="D34" s="4"/>
      <c r="E34" s="16" t="s">
        <v>61</v>
      </c>
      <c r="F34" s="16">
        <v>1</v>
      </c>
      <c r="G34" s="7" t="s">
        <v>73</v>
      </c>
      <c r="H34" s="23" t="s">
        <v>27</v>
      </c>
      <c r="I34" s="28">
        <v>7</v>
      </c>
      <c r="J34" s="29">
        <v>230</v>
      </c>
      <c r="K34" s="17">
        <v>287</v>
      </c>
      <c r="L34" s="17" t="s">
        <v>38</v>
      </c>
      <c r="M34" s="23">
        <v>286.7</v>
      </c>
      <c r="N34" s="23" t="s">
        <v>607</v>
      </c>
      <c r="O34" s="24" t="s">
        <v>49</v>
      </c>
      <c r="P34" s="17" t="s">
        <v>610</v>
      </c>
      <c r="Q34" s="67" t="s">
        <v>544</v>
      </c>
      <c r="R34" s="67" t="s">
        <v>473</v>
      </c>
      <c r="S34" s="27" t="s">
        <v>82</v>
      </c>
      <c r="T34" s="20" t="s">
        <v>608</v>
      </c>
      <c r="U34" s="20" t="s">
        <v>609</v>
      </c>
      <c r="V34" s="64" t="s">
        <v>41</v>
      </c>
      <c r="W34" s="36"/>
      <c r="X34" s="5"/>
      <c r="Y34" s="23" t="s">
        <v>611</v>
      </c>
    </row>
    <row r="35" spans="1:25" ht="33.75" customHeight="1">
      <c r="A35" s="13">
        <v>42471</v>
      </c>
      <c r="B35" s="22" t="s">
        <v>97</v>
      </c>
      <c r="C35" s="22" t="s">
        <v>601</v>
      </c>
      <c r="D35" s="4"/>
      <c r="E35" s="16" t="s">
        <v>61</v>
      </c>
      <c r="F35" s="16">
        <v>1</v>
      </c>
      <c r="G35" s="7" t="s">
        <v>631</v>
      </c>
      <c r="H35" s="64">
        <v>10</v>
      </c>
      <c r="I35" s="65">
        <v>12</v>
      </c>
      <c r="J35" s="66">
        <v>152</v>
      </c>
      <c r="K35" s="67">
        <v>151</v>
      </c>
      <c r="L35" s="67" t="s">
        <v>38</v>
      </c>
      <c r="M35" s="23">
        <v>213</v>
      </c>
      <c r="N35" s="23" t="s">
        <v>13</v>
      </c>
      <c r="O35" s="68" t="s">
        <v>49</v>
      </c>
      <c r="P35" s="67" t="s">
        <v>112</v>
      </c>
      <c r="Q35" s="67" t="s">
        <v>627</v>
      </c>
      <c r="R35" s="67" t="s">
        <v>112</v>
      </c>
      <c r="S35" s="69" t="s">
        <v>72</v>
      </c>
      <c r="T35" s="70" t="s">
        <v>628</v>
      </c>
      <c r="U35" s="70" t="s">
        <v>629</v>
      </c>
      <c r="V35" s="23" t="s">
        <v>124</v>
      </c>
      <c r="W35" s="36"/>
      <c r="X35" s="5"/>
      <c r="Y35" s="23" t="s">
        <v>167</v>
      </c>
    </row>
    <row r="36" spans="1:25" ht="24" customHeight="1">
      <c r="A36" s="13">
        <v>42472</v>
      </c>
      <c r="B36" s="22" t="s">
        <v>694</v>
      </c>
      <c r="C36" s="22" t="s">
        <v>605</v>
      </c>
      <c r="D36" s="4"/>
      <c r="E36" s="16" t="s">
        <v>61</v>
      </c>
      <c r="F36" s="16">
        <v>1</v>
      </c>
      <c r="G36" s="7" t="s">
        <v>73</v>
      </c>
      <c r="H36" s="23" t="s">
        <v>27</v>
      </c>
      <c r="I36" s="28" t="s">
        <v>695</v>
      </c>
      <c r="J36" s="29">
        <v>230</v>
      </c>
      <c r="K36" s="17">
        <v>287</v>
      </c>
      <c r="L36" s="17" t="s">
        <v>38</v>
      </c>
      <c r="M36" s="23">
        <v>286.7</v>
      </c>
      <c r="N36" s="23" t="s">
        <v>607</v>
      </c>
      <c r="O36" s="24" t="s">
        <v>49</v>
      </c>
      <c r="P36" s="17" t="s">
        <v>610</v>
      </c>
      <c r="Q36" s="67" t="s">
        <v>544</v>
      </c>
      <c r="R36" s="67" t="s">
        <v>473</v>
      </c>
      <c r="S36" s="27" t="s">
        <v>82</v>
      </c>
      <c r="T36" s="20" t="s">
        <v>608</v>
      </c>
      <c r="U36" s="20" t="s">
        <v>609</v>
      </c>
      <c r="V36" s="64" t="s">
        <v>41</v>
      </c>
      <c r="W36" s="36"/>
      <c r="X36" s="5"/>
      <c r="Y36" s="23" t="s">
        <v>611</v>
      </c>
    </row>
    <row r="37" spans="1:25" ht="33.75" customHeight="1">
      <c r="A37" s="13">
        <v>42474</v>
      </c>
      <c r="B37" s="22" t="s">
        <v>632</v>
      </c>
      <c r="C37" s="22" t="s">
        <v>576</v>
      </c>
      <c r="D37" s="4"/>
      <c r="E37" s="16" t="s">
        <v>61</v>
      </c>
      <c r="F37" s="16">
        <v>1</v>
      </c>
      <c r="G37" s="7" t="s">
        <v>633</v>
      </c>
      <c r="H37" s="64">
        <v>10</v>
      </c>
      <c r="I37" s="65">
        <v>12</v>
      </c>
      <c r="J37" s="66">
        <v>152</v>
      </c>
      <c r="K37" s="67">
        <v>151</v>
      </c>
      <c r="L37" s="67" t="s">
        <v>38</v>
      </c>
      <c r="M37" s="23">
        <v>213</v>
      </c>
      <c r="N37" s="23" t="s">
        <v>13</v>
      </c>
      <c r="O37" s="68" t="s">
        <v>49</v>
      </c>
      <c r="P37" s="67" t="s">
        <v>112</v>
      </c>
      <c r="Q37" s="67" t="s">
        <v>627</v>
      </c>
      <c r="R37" s="67" t="s">
        <v>112</v>
      </c>
      <c r="S37" s="69" t="s">
        <v>72</v>
      </c>
      <c r="T37" s="70" t="s">
        <v>628</v>
      </c>
      <c r="U37" s="70" t="s">
        <v>629</v>
      </c>
      <c r="V37" s="23" t="s">
        <v>124</v>
      </c>
      <c r="W37" s="36"/>
      <c r="X37" s="5"/>
      <c r="Y37" s="23" t="s">
        <v>170</v>
      </c>
    </row>
    <row r="38" spans="1:26" ht="25.5" customHeight="1" thickBot="1">
      <c r="A38" s="73">
        <v>42490</v>
      </c>
      <c r="B38" s="74" t="s">
        <v>634</v>
      </c>
      <c r="C38" s="74" t="s">
        <v>23</v>
      </c>
      <c r="D38" s="75"/>
      <c r="E38" s="76" t="s">
        <v>61</v>
      </c>
      <c r="F38" s="76">
        <v>1</v>
      </c>
      <c r="G38" s="77" t="s">
        <v>635</v>
      </c>
      <c r="H38" s="78" t="s">
        <v>16</v>
      </c>
      <c r="I38" s="79">
        <v>3</v>
      </c>
      <c r="J38" s="79">
        <v>120</v>
      </c>
      <c r="K38" s="80">
        <v>39.8</v>
      </c>
      <c r="L38" s="75" t="s">
        <v>38</v>
      </c>
      <c r="M38" s="81">
        <v>254.4</v>
      </c>
      <c r="N38" s="78" t="s">
        <v>58</v>
      </c>
      <c r="O38" s="75" t="s">
        <v>49</v>
      </c>
      <c r="P38" s="78" t="s">
        <v>80</v>
      </c>
      <c r="Q38" s="85" t="s">
        <v>636</v>
      </c>
      <c r="R38" s="86" t="s">
        <v>112</v>
      </c>
      <c r="S38" s="83" t="s">
        <v>46</v>
      </c>
      <c r="T38" s="82" t="s">
        <v>545</v>
      </c>
      <c r="U38" s="82" t="s">
        <v>546</v>
      </c>
      <c r="V38" s="78" t="s">
        <v>41</v>
      </c>
      <c r="W38" s="84"/>
      <c r="X38" s="84"/>
      <c r="Y38" s="78" t="s">
        <v>170</v>
      </c>
      <c r="Z38" s="48"/>
    </row>
    <row r="39" spans="1:26" ht="25.5" customHeight="1" thickBot="1" thickTop="1">
      <c r="A39" s="73"/>
      <c r="B39" s="74"/>
      <c r="C39" s="74"/>
      <c r="D39" s="75"/>
      <c r="E39" s="76"/>
      <c r="F39" s="76">
        <f>SUM(F33:F38)</f>
        <v>6</v>
      </c>
      <c r="G39" s="77"/>
      <c r="H39" s="78"/>
      <c r="I39" s="79"/>
      <c r="J39" s="79"/>
      <c r="K39" s="80"/>
      <c r="L39" s="75"/>
      <c r="M39" s="81"/>
      <c r="N39" s="78"/>
      <c r="O39" s="75"/>
      <c r="P39" s="78"/>
      <c r="Q39" s="75"/>
      <c r="R39" s="82"/>
      <c r="S39" s="83"/>
      <c r="T39" s="82"/>
      <c r="U39" s="82"/>
      <c r="V39" s="78"/>
      <c r="W39" s="84"/>
      <c r="X39" s="84"/>
      <c r="Y39" s="78"/>
      <c r="Z39" s="48"/>
    </row>
    <row r="40" spans="1:26" ht="25.5" customHeight="1" thickTop="1">
      <c r="A40" s="88"/>
      <c r="B40" s="89"/>
      <c r="C40" s="89"/>
      <c r="D40" s="90"/>
      <c r="E40" s="91"/>
      <c r="F40" s="91"/>
      <c r="G40" s="92"/>
      <c r="H40" s="93"/>
      <c r="I40" s="94"/>
      <c r="J40" s="94"/>
      <c r="K40" s="95"/>
      <c r="L40" s="90"/>
      <c r="M40" s="96"/>
      <c r="N40" s="93"/>
      <c r="O40" s="90"/>
      <c r="P40" s="93"/>
      <c r="Q40" s="90"/>
      <c r="R40" s="97"/>
      <c r="S40" s="98"/>
      <c r="T40" s="97"/>
      <c r="U40" s="97"/>
      <c r="V40" s="93"/>
      <c r="W40" s="99"/>
      <c r="X40" s="99"/>
      <c r="Y40" s="93"/>
      <c r="Z40" s="48"/>
    </row>
    <row r="41" spans="1:25" ht="33.75" customHeight="1">
      <c r="A41" s="13">
        <v>42498</v>
      </c>
      <c r="B41" s="22" t="s">
        <v>97</v>
      </c>
      <c r="C41" s="22" t="s">
        <v>601</v>
      </c>
      <c r="D41" s="4"/>
      <c r="E41" s="16" t="s">
        <v>61</v>
      </c>
      <c r="F41" s="16">
        <v>1</v>
      </c>
      <c r="G41" s="7" t="s">
        <v>630</v>
      </c>
      <c r="H41" s="64">
        <v>10</v>
      </c>
      <c r="I41" s="65">
        <v>12</v>
      </c>
      <c r="J41" s="66">
        <v>152</v>
      </c>
      <c r="K41" s="67">
        <v>151</v>
      </c>
      <c r="L41" s="67" t="s">
        <v>38</v>
      </c>
      <c r="M41" s="23">
        <v>275</v>
      </c>
      <c r="N41" s="23" t="s">
        <v>58</v>
      </c>
      <c r="O41" s="68" t="s">
        <v>49</v>
      </c>
      <c r="P41" s="67" t="s">
        <v>112</v>
      </c>
      <c r="Q41" s="67" t="s">
        <v>627</v>
      </c>
      <c r="R41" s="67" t="s">
        <v>112</v>
      </c>
      <c r="S41" s="69" t="s">
        <v>72</v>
      </c>
      <c r="T41" s="70" t="s">
        <v>628</v>
      </c>
      <c r="U41" s="70" t="s">
        <v>629</v>
      </c>
      <c r="V41" s="23" t="s">
        <v>124</v>
      </c>
      <c r="W41" s="36"/>
      <c r="X41" s="5"/>
      <c r="Y41" s="23" t="s">
        <v>167</v>
      </c>
    </row>
    <row r="42" spans="1:25" ht="24" customHeight="1">
      <c r="A42" s="13">
        <v>42498</v>
      </c>
      <c r="B42" s="22" t="s">
        <v>600</v>
      </c>
      <c r="C42" s="22" t="s">
        <v>605</v>
      </c>
      <c r="D42" s="4"/>
      <c r="E42" s="16" t="s">
        <v>61</v>
      </c>
      <c r="F42" s="16">
        <v>1</v>
      </c>
      <c r="G42" s="7" t="s">
        <v>73</v>
      </c>
      <c r="H42" s="23" t="s">
        <v>27</v>
      </c>
      <c r="I42" s="28">
        <v>7</v>
      </c>
      <c r="J42" s="29">
        <v>230</v>
      </c>
      <c r="K42" s="17">
        <v>287</v>
      </c>
      <c r="L42" s="17" t="s">
        <v>38</v>
      </c>
      <c r="M42" s="23">
        <v>286.7</v>
      </c>
      <c r="N42" s="23" t="s">
        <v>607</v>
      </c>
      <c r="O42" s="24" t="s">
        <v>49</v>
      </c>
      <c r="P42" s="17" t="s">
        <v>610</v>
      </c>
      <c r="Q42" s="67" t="s">
        <v>544</v>
      </c>
      <c r="R42" s="67" t="s">
        <v>473</v>
      </c>
      <c r="S42" s="27" t="s">
        <v>82</v>
      </c>
      <c r="T42" s="20" t="s">
        <v>608</v>
      </c>
      <c r="U42" s="20" t="s">
        <v>609</v>
      </c>
      <c r="V42" s="64" t="s">
        <v>41</v>
      </c>
      <c r="W42" s="36"/>
      <c r="X42" s="5"/>
      <c r="Y42" s="23" t="s">
        <v>611</v>
      </c>
    </row>
    <row r="43" spans="1:26" ht="43.5" customHeight="1" thickBot="1">
      <c r="A43" s="100">
        <v>42492</v>
      </c>
      <c r="B43" s="101" t="s">
        <v>97</v>
      </c>
      <c r="C43" s="101" t="s">
        <v>576</v>
      </c>
      <c r="D43" s="102"/>
      <c r="E43" s="103" t="s">
        <v>61</v>
      </c>
      <c r="F43" s="103">
        <v>1</v>
      </c>
      <c r="G43" s="104" t="s">
        <v>174</v>
      </c>
      <c r="H43" s="110" t="s">
        <v>16</v>
      </c>
      <c r="I43" s="111">
        <v>1.7</v>
      </c>
      <c r="J43" s="111">
        <v>10</v>
      </c>
      <c r="K43" s="112">
        <v>7</v>
      </c>
      <c r="L43" s="102" t="s">
        <v>38</v>
      </c>
      <c r="M43" s="113">
        <v>36</v>
      </c>
      <c r="N43" s="110" t="s">
        <v>59</v>
      </c>
      <c r="O43" s="114" t="s">
        <v>49</v>
      </c>
      <c r="P43" s="110" t="s">
        <v>494</v>
      </c>
      <c r="Q43" s="114" t="s">
        <v>651</v>
      </c>
      <c r="R43" s="115"/>
      <c r="S43" s="86" t="s">
        <v>46</v>
      </c>
      <c r="T43" s="82" t="s">
        <v>545</v>
      </c>
      <c r="U43" s="82" t="s">
        <v>546</v>
      </c>
      <c r="V43" s="78" t="s">
        <v>41</v>
      </c>
      <c r="W43" s="84"/>
      <c r="X43" s="84"/>
      <c r="Y43" s="78" t="s">
        <v>170</v>
      </c>
      <c r="Z43" s="48"/>
    </row>
    <row r="44" spans="1:26" ht="43.5" customHeight="1" thickBot="1" thickTop="1">
      <c r="A44" s="100">
        <v>42492</v>
      </c>
      <c r="B44" s="101" t="s">
        <v>634</v>
      </c>
      <c r="C44" s="101" t="s">
        <v>653</v>
      </c>
      <c r="D44" s="102"/>
      <c r="E44" s="103" t="s">
        <v>61</v>
      </c>
      <c r="F44" s="103">
        <v>1</v>
      </c>
      <c r="G44" s="104" t="s">
        <v>585</v>
      </c>
      <c r="H44" s="110" t="s">
        <v>16</v>
      </c>
      <c r="I44" s="111">
        <v>1.7</v>
      </c>
      <c r="J44" s="111">
        <v>10</v>
      </c>
      <c r="K44" s="112">
        <v>7</v>
      </c>
      <c r="L44" s="102" t="s">
        <v>38</v>
      </c>
      <c r="M44" s="113">
        <v>36</v>
      </c>
      <c r="N44" s="110" t="s">
        <v>59</v>
      </c>
      <c r="O44" s="114" t="s">
        <v>49</v>
      </c>
      <c r="P44" s="110" t="s">
        <v>494</v>
      </c>
      <c r="Q44" s="114" t="s">
        <v>651</v>
      </c>
      <c r="R44" s="115" t="s">
        <v>652</v>
      </c>
      <c r="S44" s="86" t="s">
        <v>46</v>
      </c>
      <c r="T44" s="82" t="s">
        <v>545</v>
      </c>
      <c r="U44" s="82" t="s">
        <v>546</v>
      </c>
      <c r="V44" s="78" t="s">
        <v>41</v>
      </c>
      <c r="W44" s="84"/>
      <c r="X44" s="84"/>
      <c r="Y44" s="78" t="s">
        <v>170</v>
      </c>
      <c r="Z44" s="48"/>
    </row>
    <row r="45" spans="1:26" ht="43.5" customHeight="1" thickBot="1" thickTop="1">
      <c r="A45" s="100">
        <v>42521</v>
      </c>
      <c r="B45" s="101" t="s">
        <v>634</v>
      </c>
      <c r="C45" s="101" t="s">
        <v>23</v>
      </c>
      <c r="D45" s="102"/>
      <c r="E45" s="103" t="s">
        <v>61</v>
      </c>
      <c r="F45" s="103">
        <v>1</v>
      </c>
      <c r="G45" s="104" t="s">
        <v>585</v>
      </c>
      <c r="H45" s="110" t="s">
        <v>16</v>
      </c>
      <c r="I45" s="111">
        <v>1.7</v>
      </c>
      <c r="J45" s="111">
        <v>10</v>
      </c>
      <c r="K45" s="112">
        <v>7</v>
      </c>
      <c r="L45" s="102" t="s">
        <v>38</v>
      </c>
      <c r="M45" s="113">
        <v>36</v>
      </c>
      <c r="N45" s="110" t="s">
        <v>59</v>
      </c>
      <c r="O45" s="114" t="s">
        <v>49</v>
      </c>
      <c r="P45" s="110" t="s">
        <v>494</v>
      </c>
      <c r="Q45" s="114" t="s">
        <v>651</v>
      </c>
      <c r="R45" s="115" t="s">
        <v>652</v>
      </c>
      <c r="S45" s="86" t="s">
        <v>46</v>
      </c>
      <c r="T45" s="82" t="s">
        <v>545</v>
      </c>
      <c r="U45" s="82" t="s">
        <v>546</v>
      </c>
      <c r="V45" s="78" t="s">
        <v>41</v>
      </c>
      <c r="W45" s="84"/>
      <c r="X45" s="84"/>
      <c r="Y45" s="78" t="s">
        <v>170</v>
      </c>
      <c r="Z45" s="48"/>
    </row>
    <row r="46" spans="1:26" ht="25.5" customHeight="1" thickBot="1" thickTop="1">
      <c r="A46" s="100">
        <v>42521</v>
      </c>
      <c r="B46" s="101" t="s">
        <v>646</v>
      </c>
      <c r="C46" s="101" t="s">
        <v>23</v>
      </c>
      <c r="D46" s="102"/>
      <c r="E46" s="103" t="s">
        <v>61</v>
      </c>
      <c r="F46" s="103">
        <v>1</v>
      </c>
      <c r="G46" s="104" t="s">
        <v>585</v>
      </c>
      <c r="H46" s="110" t="s">
        <v>16</v>
      </c>
      <c r="I46" s="111">
        <v>3</v>
      </c>
      <c r="J46" s="111">
        <v>120</v>
      </c>
      <c r="K46" s="112">
        <v>39.8</v>
      </c>
      <c r="L46" s="102" t="s">
        <v>38</v>
      </c>
      <c r="M46" s="113">
        <v>152.5</v>
      </c>
      <c r="N46" s="110" t="s">
        <v>27</v>
      </c>
      <c r="O46" s="102" t="s">
        <v>49</v>
      </c>
      <c r="P46" s="110" t="s">
        <v>112</v>
      </c>
      <c r="Q46" s="114" t="s">
        <v>648</v>
      </c>
      <c r="R46" s="116" t="s">
        <v>112</v>
      </c>
      <c r="S46" s="83" t="s">
        <v>45</v>
      </c>
      <c r="T46" s="82">
        <v>39.5</v>
      </c>
      <c r="U46" s="82">
        <v>464</v>
      </c>
      <c r="V46" s="78" t="s">
        <v>77</v>
      </c>
      <c r="W46" s="84"/>
      <c r="X46" s="84"/>
      <c r="Y46" s="78" t="s">
        <v>647</v>
      </c>
      <c r="Z46" s="48"/>
    </row>
    <row r="47" spans="1:26" ht="25.5" customHeight="1" thickBot="1" thickTop="1">
      <c r="A47" s="73"/>
      <c r="B47" s="74"/>
      <c r="C47" s="74"/>
      <c r="D47" s="75"/>
      <c r="E47" s="76"/>
      <c r="F47" s="76">
        <f>SUM(F41:F46)</f>
        <v>6</v>
      </c>
      <c r="G47" s="77"/>
      <c r="H47" s="78"/>
      <c r="I47" s="79"/>
      <c r="J47" s="79"/>
      <c r="K47" s="80"/>
      <c r="L47" s="75"/>
      <c r="M47" s="81"/>
      <c r="N47" s="78"/>
      <c r="O47" s="75"/>
      <c r="P47" s="78"/>
      <c r="Q47" s="75"/>
      <c r="R47" s="82"/>
      <c r="S47" s="83"/>
      <c r="T47" s="82"/>
      <c r="U47" s="82"/>
      <c r="V47" s="78"/>
      <c r="W47" s="84"/>
      <c r="X47" s="84"/>
      <c r="Y47" s="78"/>
      <c r="Z47" s="48"/>
    </row>
    <row r="48" spans="1:26" ht="25.5" customHeight="1" thickTop="1">
      <c r="A48" s="88"/>
      <c r="B48" s="89"/>
      <c r="C48" s="89"/>
      <c r="D48" s="90"/>
      <c r="E48" s="91"/>
      <c r="F48" s="91"/>
      <c r="G48" s="92"/>
      <c r="H48" s="93"/>
      <c r="I48" s="94"/>
      <c r="J48" s="94"/>
      <c r="K48" s="95"/>
      <c r="L48" s="90"/>
      <c r="M48" s="96"/>
      <c r="N48" s="93"/>
      <c r="O48" s="90"/>
      <c r="P48" s="93"/>
      <c r="Q48" s="90"/>
      <c r="R48" s="97"/>
      <c r="S48" s="98"/>
      <c r="T48" s="97"/>
      <c r="U48" s="97"/>
      <c r="V48" s="93"/>
      <c r="W48" s="99"/>
      <c r="X48" s="99"/>
      <c r="Y48" s="93"/>
      <c r="Z48" s="48"/>
    </row>
    <row r="49" spans="1:25" ht="33.75" customHeight="1">
      <c r="A49" s="13">
        <v>42523</v>
      </c>
      <c r="B49" s="22" t="s">
        <v>649</v>
      </c>
      <c r="C49" s="22" t="s">
        <v>650</v>
      </c>
      <c r="D49" s="4"/>
      <c r="E49" s="16" t="s">
        <v>61</v>
      </c>
      <c r="F49" s="16">
        <v>1</v>
      </c>
      <c r="G49" s="109" t="s">
        <v>585</v>
      </c>
      <c r="H49" s="64">
        <v>10</v>
      </c>
      <c r="I49" s="65">
        <v>12</v>
      </c>
      <c r="J49" s="66">
        <v>152</v>
      </c>
      <c r="K49" s="67">
        <v>151</v>
      </c>
      <c r="L49" s="67" t="s">
        <v>38</v>
      </c>
      <c r="M49" s="23">
        <v>275</v>
      </c>
      <c r="N49" s="23" t="s">
        <v>58</v>
      </c>
      <c r="O49" s="68" t="s">
        <v>49</v>
      </c>
      <c r="P49" s="67" t="s">
        <v>112</v>
      </c>
      <c r="Q49" s="67" t="s">
        <v>627</v>
      </c>
      <c r="R49" s="67" t="s">
        <v>112</v>
      </c>
      <c r="S49" s="69" t="s">
        <v>72</v>
      </c>
      <c r="T49" s="70" t="s">
        <v>628</v>
      </c>
      <c r="U49" s="70" t="s">
        <v>629</v>
      </c>
      <c r="V49" s="23" t="s">
        <v>124</v>
      </c>
      <c r="W49" s="36"/>
      <c r="X49" s="5"/>
      <c r="Y49" s="23" t="s">
        <v>167</v>
      </c>
    </row>
    <row r="50" spans="1:25" ht="24" customHeight="1">
      <c r="A50" s="105">
        <v>42535</v>
      </c>
      <c r="B50" s="106" t="s">
        <v>644</v>
      </c>
      <c r="C50" s="106" t="s">
        <v>576</v>
      </c>
      <c r="D50" s="107"/>
      <c r="E50" s="108" t="s">
        <v>61</v>
      </c>
      <c r="F50" s="108">
        <v>1</v>
      </c>
      <c r="G50" s="109" t="s">
        <v>645</v>
      </c>
      <c r="H50" s="23" t="s">
        <v>27</v>
      </c>
      <c r="I50" s="28">
        <v>7</v>
      </c>
      <c r="J50" s="29">
        <v>230</v>
      </c>
      <c r="K50" s="17">
        <v>287</v>
      </c>
      <c r="L50" s="17" t="s">
        <v>38</v>
      </c>
      <c r="M50" s="23">
        <v>286.7</v>
      </c>
      <c r="N50" s="23" t="s">
        <v>607</v>
      </c>
      <c r="O50" s="24" t="s">
        <v>49</v>
      </c>
      <c r="P50" s="17" t="s">
        <v>610</v>
      </c>
      <c r="Q50" s="67" t="s">
        <v>544</v>
      </c>
      <c r="R50" s="67" t="s">
        <v>473</v>
      </c>
      <c r="S50" s="27" t="s">
        <v>82</v>
      </c>
      <c r="T50" s="20" t="s">
        <v>608</v>
      </c>
      <c r="U50" s="20" t="s">
        <v>609</v>
      </c>
      <c r="V50" s="64" t="s">
        <v>41</v>
      </c>
      <c r="W50" s="36"/>
      <c r="X50" s="5"/>
      <c r="Y50" s="23" t="s">
        <v>167</v>
      </c>
    </row>
    <row r="51" spans="1:25" ht="33.75" customHeight="1">
      <c r="A51" s="105">
        <v>42537</v>
      </c>
      <c r="B51" s="106" t="s">
        <v>641</v>
      </c>
      <c r="C51" s="106" t="s">
        <v>642</v>
      </c>
      <c r="D51" s="107"/>
      <c r="E51" s="108" t="s">
        <v>61</v>
      </c>
      <c r="F51" s="108">
        <v>1</v>
      </c>
      <c r="G51" s="109" t="s">
        <v>585</v>
      </c>
      <c r="H51" s="64">
        <v>10</v>
      </c>
      <c r="I51" s="65">
        <v>12</v>
      </c>
      <c r="J51" s="66">
        <v>152</v>
      </c>
      <c r="K51" s="67">
        <v>151</v>
      </c>
      <c r="L51" s="67" t="s">
        <v>38</v>
      </c>
      <c r="M51" s="23">
        <v>213</v>
      </c>
      <c r="N51" s="23" t="s">
        <v>13</v>
      </c>
      <c r="O51" s="68" t="s">
        <v>49</v>
      </c>
      <c r="P51" s="67" t="s">
        <v>112</v>
      </c>
      <c r="Q51" s="67" t="s">
        <v>627</v>
      </c>
      <c r="R51" s="67" t="s">
        <v>112</v>
      </c>
      <c r="S51" s="69" t="s">
        <v>72</v>
      </c>
      <c r="T51" s="70" t="s">
        <v>628</v>
      </c>
      <c r="U51" s="70" t="s">
        <v>629</v>
      </c>
      <c r="V51" s="23" t="s">
        <v>124</v>
      </c>
      <c r="W51" s="36"/>
      <c r="X51" s="5"/>
      <c r="Y51" s="23" t="s">
        <v>167</v>
      </c>
    </row>
    <row r="52" spans="1:25" ht="33.75" customHeight="1">
      <c r="A52" s="105">
        <v>42535</v>
      </c>
      <c r="B52" s="106" t="s">
        <v>639</v>
      </c>
      <c r="C52" s="106" t="s">
        <v>643</v>
      </c>
      <c r="D52" s="107"/>
      <c r="E52" s="108" t="s">
        <v>61</v>
      </c>
      <c r="F52" s="108">
        <v>1</v>
      </c>
      <c r="G52" s="109" t="s">
        <v>640</v>
      </c>
      <c r="H52" s="64">
        <v>10</v>
      </c>
      <c r="I52" s="65">
        <v>12</v>
      </c>
      <c r="J52" s="66">
        <v>152</v>
      </c>
      <c r="K52" s="67">
        <v>151</v>
      </c>
      <c r="L52" s="67" t="s">
        <v>38</v>
      </c>
      <c r="M52" s="23">
        <v>213</v>
      </c>
      <c r="N52" s="23" t="s">
        <v>13</v>
      </c>
      <c r="O52" s="68" t="s">
        <v>49</v>
      </c>
      <c r="P52" s="67" t="s">
        <v>112</v>
      </c>
      <c r="Q52" s="67" t="s">
        <v>627</v>
      </c>
      <c r="R52" s="67" t="s">
        <v>112</v>
      </c>
      <c r="S52" s="69" t="s">
        <v>72</v>
      </c>
      <c r="T52" s="70" t="s">
        <v>628</v>
      </c>
      <c r="U52" s="70" t="s">
        <v>629</v>
      </c>
      <c r="V52" s="23" t="s">
        <v>124</v>
      </c>
      <c r="W52" s="36"/>
      <c r="X52" s="5"/>
      <c r="Y52" s="23" t="s">
        <v>170</v>
      </c>
    </row>
    <row r="53" spans="1:26" ht="25.5" customHeight="1">
      <c r="A53" s="117">
        <v>42538</v>
      </c>
      <c r="B53" s="118" t="s">
        <v>588</v>
      </c>
      <c r="C53" s="118" t="s">
        <v>23</v>
      </c>
      <c r="D53" s="119"/>
      <c r="E53" s="120" t="s">
        <v>638</v>
      </c>
      <c r="F53" s="120">
        <v>1</v>
      </c>
      <c r="G53" s="121" t="s">
        <v>637</v>
      </c>
      <c r="H53" s="122" t="s">
        <v>16</v>
      </c>
      <c r="I53" s="123">
        <v>3</v>
      </c>
      <c r="J53" s="123">
        <v>120</v>
      </c>
      <c r="K53" s="124">
        <v>39.8</v>
      </c>
      <c r="L53" s="125" t="s">
        <v>38</v>
      </c>
      <c r="M53" s="122">
        <v>254.4</v>
      </c>
      <c r="N53" s="122" t="s">
        <v>58</v>
      </c>
      <c r="O53" s="125" t="s">
        <v>49</v>
      </c>
      <c r="P53" s="122" t="s">
        <v>80</v>
      </c>
      <c r="Q53" s="125" t="s">
        <v>636</v>
      </c>
      <c r="R53" s="98" t="s">
        <v>112</v>
      </c>
      <c r="S53" s="98" t="s">
        <v>46</v>
      </c>
      <c r="T53" s="98" t="s">
        <v>545</v>
      </c>
      <c r="U53" s="98" t="s">
        <v>546</v>
      </c>
      <c r="V53" s="93" t="s">
        <v>41</v>
      </c>
      <c r="W53" s="99"/>
      <c r="X53" s="99"/>
      <c r="Y53" s="93" t="s">
        <v>170</v>
      </c>
      <c r="Z53" s="48"/>
    </row>
    <row r="54" spans="1:26" ht="25.5" customHeight="1">
      <c r="A54" s="117">
        <v>42543</v>
      </c>
      <c r="B54" s="118" t="s">
        <v>639</v>
      </c>
      <c r="C54" s="118" t="s">
        <v>23</v>
      </c>
      <c r="D54" s="119"/>
      <c r="E54" s="120" t="s">
        <v>638</v>
      </c>
      <c r="F54" s="120">
        <v>1</v>
      </c>
      <c r="G54" s="121" t="s">
        <v>654</v>
      </c>
      <c r="H54" s="122" t="s">
        <v>16</v>
      </c>
      <c r="I54" s="123">
        <v>3</v>
      </c>
      <c r="J54" s="123">
        <v>120</v>
      </c>
      <c r="K54" s="124">
        <v>39.8</v>
      </c>
      <c r="L54" s="125" t="s">
        <v>38</v>
      </c>
      <c r="M54" s="122">
        <v>254.4</v>
      </c>
      <c r="N54" s="122" t="s">
        <v>58</v>
      </c>
      <c r="O54" s="125" t="s">
        <v>49</v>
      </c>
      <c r="P54" s="122" t="s">
        <v>80</v>
      </c>
      <c r="Q54" s="125" t="s">
        <v>636</v>
      </c>
      <c r="R54" s="98" t="s">
        <v>112</v>
      </c>
      <c r="S54" s="98" t="s">
        <v>46</v>
      </c>
      <c r="T54" s="98" t="s">
        <v>545</v>
      </c>
      <c r="U54" s="98" t="s">
        <v>546</v>
      </c>
      <c r="V54" s="93" t="s">
        <v>41</v>
      </c>
      <c r="W54" s="99"/>
      <c r="X54" s="99"/>
      <c r="Y54" s="93" t="s">
        <v>655</v>
      </c>
      <c r="Z54" s="48"/>
    </row>
    <row r="55" spans="1:26" ht="25.5" customHeight="1">
      <c r="A55" s="117">
        <v>42543</v>
      </c>
      <c r="B55" s="118" t="s">
        <v>492</v>
      </c>
      <c r="C55" s="118" t="s">
        <v>23</v>
      </c>
      <c r="D55" s="119"/>
      <c r="E55" s="120" t="s">
        <v>638</v>
      </c>
      <c r="F55" s="120">
        <v>1</v>
      </c>
      <c r="G55" s="121" t="s">
        <v>688</v>
      </c>
      <c r="H55" s="93" t="s">
        <v>26</v>
      </c>
      <c r="I55" s="129">
        <v>45</v>
      </c>
      <c r="J55" s="129" t="s">
        <v>661</v>
      </c>
      <c r="K55" s="129" t="s">
        <v>661</v>
      </c>
      <c r="L55" s="127" t="s">
        <v>38</v>
      </c>
      <c r="M55" s="93">
        <v>121.77</v>
      </c>
      <c r="N55" s="93" t="s">
        <v>16</v>
      </c>
      <c r="O55" s="127" t="s">
        <v>49</v>
      </c>
      <c r="P55" s="93" t="s">
        <v>689</v>
      </c>
      <c r="Q55" s="127" t="s">
        <v>690</v>
      </c>
      <c r="R55" s="128" t="s">
        <v>691</v>
      </c>
      <c r="S55" s="128" t="s">
        <v>94</v>
      </c>
      <c r="T55" s="98" t="s">
        <v>692</v>
      </c>
      <c r="U55" s="98" t="s">
        <v>693</v>
      </c>
      <c r="V55" s="93" t="s">
        <v>66</v>
      </c>
      <c r="W55" s="99"/>
      <c r="X55" s="99"/>
      <c r="Y55" s="93" t="s">
        <v>170</v>
      </c>
      <c r="Z55" s="48"/>
    </row>
    <row r="56" spans="1:25" ht="24" customHeight="1">
      <c r="A56" s="117">
        <v>42549</v>
      </c>
      <c r="B56" s="106" t="s">
        <v>22</v>
      </c>
      <c r="C56" s="106" t="s">
        <v>656</v>
      </c>
      <c r="D56" s="107"/>
      <c r="E56" s="108" t="s">
        <v>61</v>
      </c>
      <c r="F56" s="108">
        <v>1</v>
      </c>
      <c r="G56" s="109" t="s">
        <v>657</v>
      </c>
      <c r="H56" s="23" t="s">
        <v>16</v>
      </c>
      <c r="I56" s="28">
        <v>5</v>
      </c>
      <c r="J56" s="29">
        <v>90</v>
      </c>
      <c r="K56" s="17">
        <v>80</v>
      </c>
      <c r="L56" s="17" t="s">
        <v>38</v>
      </c>
      <c r="M56" s="23">
        <v>133</v>
      </c>
      <c r="N56" s="23" t="s">
        <v>58</v>
      </c>
      <c r="O56" s="24" t="s">
        <v>49</v>
      </c>
      <c r="P56" s="17" t="s">
        <v>610</v>
      </c>
      <c r="Q56" s="67" t="s">
        <v>544</v>
      </c>
      <c r="R56" s="67" t="s">
        <v>473</v>
      </c>
      <c r="S56" s="27" t="s">
        <v>82</v>
      </c>
      <c r="T56" s="20" t="s">
        <v>608</v>
      </c>
      <c r="U56" s="20" t="s">
        <v>609</v>
      </c>
      <c r="V56" s="64" t="s">
        <v>41</v>
      </c>
      <c r="W56" s="36"/>
      <c r="X56" s="5"/>
      <c r="Y56" s="23" t="s">
        <v>611</v>
      </c>
    </row>
    <row r="57" spans="1:26" ht="25.5" customHeight="1" thickBot="1">
      <c r="A57" s="73"/>
      <c r="B57" s="74"/>
      <c r="C57" s="74"/>
      <c r="D57" s="75"/>
      <c r="E57" s="76"/>
      <c r="F57" s="76">
        <f>SUM(F49:F56)</f>
        <v>8</v>
      </c>
      <c r="G57" s="77"/>
      <c r="H57" s="78"/>
      <c r="I57" s="79"/>
      <c r="J57" s="79"/>
      <c r="K57" s="80"/>
      <c r="L57" s="75"/>
      <c r="M57" s="81"/>
      <c r="N57" s="78"/>
      <c r="O57" s="75"/>
      <c r="P57" s="78"/>
      <c r="Q57" s="75"/>
      <c r="R57" s="82"/>
      <c r="S57" s="83"/>
      <c r="T57" s="82"/>
      <c r="U57" s="82"/>
      <c r="V57" s="78"/>
      <c r="W57" s="84"/>
      <c r="X57" s="84"/>
      <c r="Y57" s="78"/>
      <c r="Z57" s="48"/>
    </row>
    <row r="58" spans="1:26" ht="25.5" customHeight="1" thickTop="1">
      <c r="A58" s="88"/>
      <c r="B58" s="89" t="s">
        <v>754</v>
      </c>
      <c r="C58" s="89"/>
      <c r="D58" s="90"/>
      <c r="E58" s="91"/>
      <c r="F58" s="91">
        <f>F11+F24+F31+F39+F47+F57</f>
        <v>55</v>
      </c>
      <c r="G58" s="92"/>
      <c r="H58" s="93"/>
      <c r="I58" s="94"/>
      <c r="J58" s="94"/>
      <c r="K58" s="95"/>
      <c r="L58" s="90"/>
      <c r="M58" s="96"/>
      <c r="N58" s="93"/>
      <c r="O58" s="90"/>
      <c r="P58" s="93"/>
      <c r="Q58" s="90"/>
      <c r="R58" s="97"/>
      <c r="S58" s="98"/>
      <c r="T58" s="97"/>
      <c r="U58" s="97"/>
      <c r="V58" s="93"/>
      <c r="W58" s="99"/>
      <c r="X58" s="99"/>
      <c r="Y58" s="93"/>
      <c r="Z58" s="48"/>
    </row>
    <row r="59" spans="1:26" ht="63.75" customHeight="1">
      <c r="A59" s="13">
        <v>42556</v>
      </c>
      <c r="B59" s="22" t="s">
        <v>37</v>
      </c>
      <c r="C59" s="22" t="s">
        <v>613</v>
      </c>
      <c r="D59" s="4"/>
      <c r="E59" s="16" t="s">
        <v>667</v>
      </c>
      <c r="F59" s="16">
        <v>1</v>
      </c>
      <c r="G59" s="109" t="s">
        <v>696</v>
      </c>
      <c r="H59" s="64">
        <v>10</v>
      </c>
      <c r="I59" s="29" t="s">
        <v>666</v>
      </c>
      <c r="J59" s="29" t="s">
        <v>666</v>
      </c>
      <c r="K59" s="17">
        <v>55</v>
      </c>
      <c r="L59" s="17" t="s">
        <v>38</v>
      </c>
      <c r="M59" s="23">
        <v>149.61</v>
      </c>
      <c r="N59" s="23" t="s">
        <v>13</v>
      </c>
      <c r="O59" s="24" t="s">
        <v>49</v>
      </c>
      <c r="P59" s="17" t="s">
        <v>55</v>
      </c>
      <c r="Q59" s="17" t="s">
        <v>661</v>
      </c>
      <c r="R59" s="17" t="s">
        <v>55</v>
      </c>
      <c r="S59" s="27" t="s">
        <v>70</v>
      </c>
      <c r="T59" s="20" t="s">
        <v>666</v>
      </c>
      <c r="U59" s="20" t="s">
        <v>661</v>
      </c>
      <c r="V59" s="23" t="s">
        <v>7</v>
      </c>
      <c r="W59" s="36"/>
      <c r="X59" s="5"/>
      <c r="Y59" s="23" t="s">
        <v>580</v>
      </c>
      <c r="Z59" s="17" t="s">
        <v>697</v>
      </c>
    </row>
    <row r="60" spans="1:25" ht="33.75" customHeight="1">
      <c r="A60" s="13">
        <v>42556</v>
      </c>
      <c r="B60" s="22" t="s">
        <v>664</v>
      </c>
      <c r="C60" s="22" t="s">
        <v>665</v>
      </c>
      <c r="D60" s="4"/>
      <c r="E60" s="16" t="s">
        <v>667</v>
      </c>
      <c r="F60" s="16">
        <v>1</v>
      </c>
      <c r="G60" s="109" t="s">
        <v>585</v>
      </c>
      <c r="H60" s="64">
        <v>10</v>
      </c>
      <c r="I60" s="29" t="s">
        <v>666</v>
      </c>
      <c r="J60" s="29" t="s">
        <v>666</v>
      </c>
      <c r="K60" s="17">
        <v>55</v>
      </c>
      <c r="L60" s="17" t="s">
        <v>38</v>
      </c>
      <c r="M60" s="23">
        <v>149.61</v>
      </c>
      <c r="N60" s="23" t="s">
        <v>13</v>
      </c>
      <c r="O60" s="24" t="s">
        <v>49</v>
      </c>
      <c r="P60" s="17" t="s">
        <v>55</v>
      </c>
      <c r="Q60" s="17" t="s">
        <v>661</v>
      </c>
      <c r="R60" s="17" t="s">
        <v>55</v>
      </c>
      <c r="S60" s="27" t="s">
        <v>70</v>
      </c>
      <c r="T60" s="20" t="s">
        <v>666</v>
      </c>
      <c r="U60" s="20" t="s">
        <v>661</v>
      </c>
      <c r="V60" s="23" t="s">
        <v>7</v>
      </c>
      <c r="W60" s="36"/>
      <c r="X60" s="5"/>
      <c r="Y60" s="23" t="s">
        <v>611</v>
      </c>
    </row>
    <row r="61" spans="1:25" ht="33.75" customHeight="1">
      <c r="A61" s="13">
        <v>42556</v>
      </c>
      <c r="B61" s="22" t="s">
        <v>639</v>
      </c>
      <c r="C61" s="22" t="s">
        <v>576</v>
      </c>
      <c r="D61" s="4"/>
      <c r="E61" s="108" t="s">
        <v>61</v>
      </c>
      <c r="F61" s="16">
        <v>1</v>
      </c>
      <c r="G61" s="109" t="s">
        <v>336</v>
      </c>
      <c r="H61" s="64">
        <v>10</v>
      </c>
      <c r="I61" s="29">
        <v>26</v>
      </c>
      <c r="J61" s="29">
        <v>119</v>
      </c>
      <c r="K61" s="17">
        <v>81</v>
      </c>
      <c r="L61" s="17" t="s">
        <v>38</v>
      </c>
      <c r="M61" s="23">
        <v>120</v>
      </c>
      <c r="N61" s="23" t="s">
        <v>27</v>
      </c>
      <c r="O61" s="24" t="s">
        <v>49</v>
      </c>
      <c r="P61" s="17" t="s">
        <v>112</v>
      </c>
      <c r="Q61" s="17" t="s">
        <v>661</v>
      </c>
      <c r="R61" s="17" t="s">
        <v>55</v>
      </c>
      <c r="S61" s="69" t="s">
        <v>72</v>
      </c>
      <c r="T61" s="20" t="s">
        <v>679</v>
      </c>
      <c r="U61" s="20" t="s">
        <v>680</v>
      </c>
      <c r="V61" s="23" t="s">
        <v>7</v>
      </c>
      <c r="W61" s="36"/>
      <c r="X61" s="5"/>
      <c r="Y61" s="23" t="s">
        <v>611</v>
      </c>
    </row>
    <row r="62" spans="1:25" ht="33.75" customHeight="1">
      <c r="A62" s="126">
        <v>42563</v>
      </c>
      <c r="B62" s="22" t="s">
        <v>664</v>
      </c>
      <c r="C62" s="22" t="s">
        <v>665</v>
      </c>
      <c r="D62" s="4"/>
      <c r="E62" s="16" t="s">
        <v>681</v>
      </c>
      <c r="F62" s="16">
        <v>1</v>
      </c>
      <c r="G62" s="109" t="s">
        <v>585</v>
      </c>
      <c r="H62" s="64">
        <v>10</v>
      </c>
      <c r="I62" s="29">
        <v>4</v>
      </c>
      <c r="J62" s="29" t="s">
        <v>666</v>
      </c>
      <c r="K62" s="17">
        <v>110</v>
      </c>
      <c r="L62" s="17" t="s">
        <v>38</v>
      </c>
      <c r="M62" s="23">
        <v>149.61</v>
      </c>
      <c r="N62" s="23" t="s">
        <v>13</v>
      </c>
      <c r="O62" s="24" t="s">
        <v>49</v>
      </c>
      <c r="P62" s="17" t="s">
        <v>682</v>
      </c>
      <c r="Q62" s="17" t="s">
        <v>683</v>
      </c>
      <c r="R62" s="17" t="s">
        <v>682</v>
      </c>
      <c r="S62" s="27" t="s">
        <v>70</v>
      </c>
      <c r="T62" s="20" t="s">
        <v>684</v>
      </c>
      <c r="U62" s="20" t="s">
        <v>685</v>
      </c>
      <c r="V62" s="23" t="s">
        <v>7</v>
      </c>
      <c r="W62" s="36"/>
      <c r="X62" s="5"/>
      <c r="Y62" s="23" t="s">
        <v>611</v>
      </c>
    </row>
    <row r="63" spans="1:25" ht="33.75" customHeight="1">
      <c r="A63" s="13">
        <v>42564</v>
      </c>
      <c r="B63" s="22" t="s">
        <v>658</v>
      </c>
      <c r="C63" s="22" t="s">
        <v>576</v>
      </c>
      <c r="D63" s="4"/>
      <c r="E63" s="16" t="s">
        <v>659</v>
      </c>
      <c r="F63" s="16">
        <v>1</v>
      </c>
      <c r="G63" s="109" t="s">
        <v>660</v>
      </c>
      <c r="H63" s="64">
        <v>10</v>
      </c>
      <c r="I63" s="28">
        <v>9</v>
      </c>
      <c r="J63" s="29">
        <v>114</v>
      </c>
      <c r="K63" s="17">
        <v>110</v>
      </c>
      <c r="L63" s="17" t="s">
        <v>38</v>
      </c>
      <c r="M63" s="23">
        <v>119</v>
      </c>
      <c r="N63" s="23" t="s">
        <v>13</v>
      </c>
      <c r="O63" s="24" t="s">
        <v>49</v>
      </c>
      <c r="P63" s="17" t="s">
        <v>661</v>
      </c>
      <c r="Q63" s="17" t="s">
        <v>661</v>
      </c>
      <c r="R63" s="17" t="s">
        <v>661</v>
      </c>
      <c r="S63" s="69" t="s">
        <v>72</v>
      </c>
      <c r="T63" s="20" t="s">
        <v>663</v>
      </c>
      <c r="U63" s="20" t="s">
        <v>662</v>
      </c>
      <c r="V63" s="23" t="s">
        <v>77</v>
      </c>
      <c r="W63" s="36"/>
      <c r="X63" s="5"/>
      <c r="Y63" s="23" t="s">
        <v>611</v>
      </c>
    </row>
    <row r="64" spans="1:25" ht="40.5" customHeight="1">
      <c r="A64" s="105">
        <v>42576</v>
      </c>
      <c r="B64" s="106" t="s">
        <v>354</v>
      </c>
      <c r="C64" s="106" t="s">
        <v>576</v>
      </c>
      <c r="D64" s="107"/>
      <c r="E64" s="108" t="s">
        <v>61</v>
      </c>
      <c r="F64" s="108">
        <v>1</v>
      </c>
      <c r="G64" s="109" t="s">
        <v>673</v>
      </c>
      <c r="H64" s="23" t="s">
        <v>668</v>
      </c>
      <c r="I64" s="28">
        <v>35</v>
      </c>
      <c r="J64" s="29">
        <v>4</v>
      </c>
      <c r="K64" s="17">
        <v>3.5</v>
      </c>
      <c r="L64" s="17" t="s">
        <v>38</v>
      </c>
      <c r="M64" s="23">
        <v>4</v>
      </c>
      <c r="N64" s="23" t="s">
        <v>16</v>
      </c>
      <c r="O64" s="24" t="s">
        <v>669</v>
      </c>
      <c r="P64" s="17" t="s">
        <v>670</v>
      </c>
      <c r="Q64" s="67" t="s">
        <v>544</v>
      </c>
      <c r="R64" s="67" t="s">
        <v>671</v>
      </c>
      <c r="S64" s="27" t="s">
        <v>672</v>
      </c>
      <c r="T64" s="20"/>
      <c r="U64" s="20"/>
      <c r="V64" s="23" t="s">
        <v>51</v>
      </c>
      <c r="W64" s="36"/>
      <c r="X64" s="5"/>
      <c r="Y64" s="23" t="s">
        <v>167</v>
      </c>
    </row>
    <row r="65" spans="1:25" ht="40.5" customHeight="1">
      <c r="A65" s="105">
        <v>42579</v>
      </c>
      <c r="B65" s="106" t="s">
        <v>354</v>
      </c>
      <c r="C65" s="106" t="s">
        <v>567</v>
      </c>
      <c r="D65" s="107"/>
      <c r="E65" s="108" t="s">
        <v>61</v>
      </c>
      <c r="F65" s="108">
        <v>1</v>
      </c>
      <c r="G65" s="109" t="s">
        <v>674</v>
      </c>
      <c r="H65" s="23" t="s">
        <v>668</v>
      </c>
      <c r="I65" s="28">
        <v>7</v>
      </c>
      <c r="J65" s="29">
        <v>4</v>
      </c>
      <c r="K65" s="17">
        <v>3.5</v>
      </c>
      <c r="L65" s="17" t="s">
        <v>38</v>
      </c>
      <c r="M65" s="23">
        <v>4</v>
      </c>
      <c r="N65" s="23" t="s">
        <v>607</v>
      </c>
      <c r="O65" s="24" t="s">
        <v>669</v>
      </c>
      <c r="P65" s="17" t="s">
        <v>676</v>
      </c>
      <c r="Q65" s="67" t="s">
        <v>677</v>
      </c>
      <c r="R65" s="67" t="s">
        <v>121</v>
      </c>
      <c r="S65" s="27" t="s">
        <v>82</v>
      </c>
      <c r="T65" s="20" t="s">
        <v>675</v>
      </c>
      <c r="U65" s="20"/>
      <c r="V65" s="23" t="s">
        <v>81</v>
      </c>
      <c r="W65" s="36"/>
      <c r="X65" s="5"/>
      <c r="Y65" s="23" t="s">
        <v>167</v>
      </c>
    </row>
    <row r="66" spans="1:25" s="14" customFormat="1" ht="40.5" customHeight="1" thickBot="1">
      <c r="A66" s="13"/>
      <c r="B66" s="22"/>
      <c r="C66" s="22"/>
      <c r="D66" s="4"/>
      <c r="E66" s="16"/>
      <c r="F66" s="76">
        <f>SUM(F59:F65)</f>
        <v>7</v>
      </c>
      <c r="G66" s="7"/>
      <c r="H66" s="23"/>
      <c r="I66" s="28"/>
      <c r="J66" s="29"/>
      <c r="K66" s="17"/>
      <c r="L66" s="17"/>
      <c r="M66" s="23"/>
      <c r="N66" s="23"/>
      <c r="O66" s="24"/>
      <c r="P66" s="17"/>
      <c r="Q66" s="67"/>
      <c r="R66" s="67"/>
      <c r="S66" s="27"/>
      <c r="T66" s="20"/>
      <c r="U66" s="20"/>
      <c r="V66" s="23"/>
      <c r="W66" s="36"/>
      <c r="X66" s="5"/>
      <c r="Y66" s="23"/>
    </row>
    <row r="67" spans="1:25" ht="40.5" customHeight="1" thickTop="1">
      <c r="A67" s="126">
        <v>42590</v>
      </c>
      <c r="B67" s="22" t="s">
        <v>639</v>
      </c>
      <c r="C67" s="22" t="s">
        <v>686</v>
      </c>
      <c r="D67" s="4"/>
      <c r="E67" s="16" t="s">
        <v>61</v>
      </c>
      <c r="F67" s="16">
        <v>1</v>
      </c>
      <c r="G67" s="7" t="s">
        <v>687</v>
      </c>
      <c r="H67" s="64" t="s">
        <v>668</v>
      </c>
      <c r="I67" s="65">
        <v>35</v>
      </c>
      <c r="J67" s="66">
        <v>4</v>
      </c>
      <c r="K67" s="67">
        <v>3.5</v>
      </c>
      <c r="L67" s="67" t="s">
        <v>38</v>
      </c>
      <c r="M67" s="64">
        <v>4</v>
      </c>
      <c r="N67" s="64" t="s">
        <v>16</v>
      </c>
      <c r="O67" s="68" t="s">
        <v>669</v>
      </c>
      <c r="P67" s="67" t="s">
        <v>670</v>
      </c>
      <c r="Q67" s="67" t="s">
        <v>544</v>
      </c>
      <c r="R67" s="67" t="s">
        <v>671</v>
      </c>
      <c r="S67" s="69" t="s">
        <v>672</v>
      </c>
      <c r="T67" s="20"/>
      <c r="U67" s="20"/>
      <c r="V67" s="23" t="s">
        <v>51</v>
      </c>
      <c r="W67" s="36"/>
      <c r="X67" s="5"/>
      <c r="Y67" s="23" t="s">
        <v>167</v>
      </c>
    </row>
    <row r="68" spans="1:25" ht="25.5" customHeight="1">
      <c r="A68" s="13">
        <v>42593</v>
      </c>
      <c r="B68" s="22" t="s">
        <v>588</v>
      </c>
      <c r="C68" s="22" t="s">
        <v>576</v>
      </c>
      <c r="D68" s="4"/>
      <c r="E68" s="16" t="s">
        <v>61</v>
      </c>
      <c r="F68" s="16">
        <v>1</v>
      </c>
      <c r="G68" s="17" t="s">
        <v>132</v>
      </c>
      <c r="H68" s="5">
        <v>10</v>
      </c>
      <c r="I68" s="10">
        <v>8</v>
      </c>
      <c r="J68" s="34">
        <v>111</v>
      </c>
      <c r="K68" s="34">
        <v>103</v>
      </c>
      <c r="L68" s="4" t="s">
        <v>38</v>
      </c>
      <c r="M68" s="17">
        <v>181.5</v>
      </c>
      <c r="N68" s="17" t="s">
        <v>27</v>
      </c>
      <c r="O68" s="24" t="s">
        <v>49</v>
      </c>
      <c r="P68" s="23" t="s">
        <v>52</v>
      </c>
      <c r="Q68" s="29" t="s">
        <v>52</v>
      </c>
      <c r="R68" s="27" t="s">
        <v>52</v>
      </c>
      <c r="S68" s="69" t="s">
        <v>45</v>
      </c>
      <c r="T68" s="34" t="s">
        <v>589</v>
      </c>
      <c r="U68" s="70" t="s">
        <v>151</v>
      </c>
      <c r="V68" s="23" t="s">
        <v>54</v>
      </c>
      <c r="W68" s="36"/>
      <c r="X68" s="36"/>
      <c r="Y68" s="23" t="s">
        <v>167</v>
      </c>
    </row>
    <row r="69" spans="1:25" ht="25.5" customHeight="1">
      <c r="A69" s="13">
        <v>42605</v>
      </c>
      <c r="B69" s="22" t="s">
        <v>702</v>
      </c>
      <c r="C69" s="22" t="s">
        <v>576</v>
      </c>
      <c r="D69" s="4"/>
      <c r="E69" s="16" t="s">
        <v>667</v>
      </c>
      <c r="F69" s="16">
        <v>1</v>
      </c>
      <c r="G69" s="17" t="s">
        <v>703</v>
      </c>
      <c r="H69" s="5">
        <v>10</v>
      </c>
      <c r="I69" s="10">
        <v>8</v>
      </c>
      <c r="J69" s="34">
        <v>111</v>
      </c>
      <c r="K69" s="34">
        <v>103</v>
      </c>
      <c r="L69" s="4" t="s">
        <v>38</v>
      </c>
      <c r="M69" s="17">
        <v>181.5</v>
      </c>
      <c r="N69" s="17" t="s">
        <v>27</v>
      </c>
      <c r="O69" s="24" t="s">
        <v>49</v>
      </c>
      <c r="P69" s="23" t="s">
        <v>52</v>
      </c>
      <c r="Q69" s="29" t="s">
        <v>52</v>
      </c>
      <c r="R69" s="27" t="s">
        <v>52</v>
      </c>
      <c r="S69" s="69" t="s">
        <v>45</v>
      </c>
      <c r="T69" s="34" t="s">
        <v>589</v>
      </c>
      <c r="U69" s="70" t="s">
        <v>151</v>
      </c>
      <c r="V69" s="23" t="s">
        <v>54</v>
      </c>
      <c r="W69" s="36"/>
      <c r="X69" s="36"/>
      <c r="Y69" s="23" t="s">
        <v>167</v>
      </c>
    </row>
    <row r="70" spans="1:25" ht="25.5" customHeight="1">
      <c r="A70" s="13">
        <v>42608</v>
      </c>
      <c r="B70" s="22" t="s">
        <v>702</v>
      </c>
      <c r="C70" s="22" t="s">
        <v>576</v>
      </c>
      <c r="D70" s="4"/>
      <c r="E70" s="16" t="s">
        <v>63</v>
      </c>
      <c r="F70" s="16">
        <v>1</v>
      </c>
      <c r="G70" s="17" t="s">
        <v>703</v>
      </c>
      <c r="H70" s="5">
        <v>10</v>
      </c>
      <c r="I70" s="10">
        <v>8</v>
      </c>
      <c r="J70" s="34">
        <v>111</v>
      </c>
      <c r="K70" s="34">
        <v>103</v>
      </c>
      <c r="L70" s="4" t="s">
        <v>38</v>
      </c>
      <c r="M70" s="17">
        <v>181.5</v>
      </c>
      <c r="N70" s="17" t="s">
        <v>27</v>
      </c>
      <c r="O70" s="24" t="s">
        <v>49</v>
      </c>
      <c r="P70" s="23" t="s">
        <v>52</v>
      </c>
      <c r="Q70" s="29" t="s">
        <v>52</v>
      </c>
      <c r="R70" s="27" t="s">
        <v>52</v>
      </c>
      <c r="S70" s="69" t="s">
        <v>45</v>
      </c>
      <c r="T70" s="34" t="s">
        <v>589</v>
      </c>
      <c r="U70" s="70" t="s">
        <v>151</v>
      </c>
      <c r="V70" s="23" t="s">
        <v>54</v>
      </c>
      <c r="W70" s="36"/>
      <c r="X70" s="36"/>
      <c r="Y70" s="23" t="s">
        <v>167</v>
      </c>
    </row>
    <row r="71" spans="1:25" ht="24" customHeight="1" thickBot="1">
      <c r="A71" s="13"/>
      <c r="B71" s="22"/>
      <c r="C71" s="22"/>
      <c r="D71" s="4"/>
      <c r="E71" s="16"/>
      <c r="F71" s="76">
        <f>SUM(F67:F70)</f>
        <v>4</v>
      </c>
      <c r="G71" s="17"/>
      <c r="H71" s="23"/>
      <c r="I71" s="10"/>
      <c r="J71" s="19"/>
      <c r="K71" s="17"/>
      <c r="L71" s="17"/>
      <c r="M71" s="5"/>
      <c r="N71" s="23"/>
      <c r="O71" s="24"/>
      <c r="P71" s="17"/>
      <c r="Q71" s="17"/>
      <c r="R71" s="17"/>
      <c r="S71" s="49"/>
      <c r="U71" s="49"/>
      <c r="X71" s="5"/>
      <c r="Y71" s="5"/>
    </row>
    <row r="72" spans="1:25" ht="24" customHeight="1" thickTop="1">
      <c r="A72" s="13"/>
      <c r="B72" s="22"/>
      <c r="C72" s="22"/>
      <c r="D72" s="4"/>
      <c r="E72" s="16"/>
      <c r="F72" s="91"/>
      <c r="G72" s="17"/>
      <c r="H72" s="23"/>
      <c r="I72" s="10"/>
      <c r="J72" s="19"/>
      <c r="K72" s="17"/>
      <c r="L72" s="17"/>
      <c r="M72" s="5"/>
      <c r="N72" s="23"/>
      <c r="O72" s="24"/>
      <c r="P72" s="17"/>
      <c r="Q72" s="17"/>
      <c r="R72" s="17"/>
      <c r="S72" s="49"/>
      <c r="U72" s="49"/>
      <c r="X72" s="5"/>
      <c r="Y72" s="5"/>
    </row>
    <row r="73" spans="1:25" ht="25.5" customHeight="1">
      <c r="A73" s="13">
        <v>42625</v>
      </c>
      <c r="B73" s="22" t="s">
        <v>707</v>
      </c>
      <c r="C73" s="22" t="s">
        <v>706</v>
      </c>
      <c r="D73" s="4"/>
      <c r="E73" s="16" t="s">
        <v>61</v>
      </c>
      <c r="F73" s="16">
        <v>1</v>
      </c>
      <c r="G73" s="17" t="s">
        <v>585</v>
      </c>
      <c r="H73" s="5">
        <v>10</v>
      </c>
      <c r="I73" s="10">
        <v>8</v>
      </c>
      <c r="J73" s="34">
        <v>111</v>
      </c>
      <c r="K73" s="34">
        <v>103</v>
      </c>
      <c r="L73" s="4" t="s">
        <v>38</v>
      </c>
      <c r="M73" s="17">
        <v>181.5</v>
      </c>
      <c r="N73" s="17" t="s">
        <v>27</v>
      </c>
      <c r="O73" s="24" t="s">
        <v>49</v>
      </c>
      <c r="P73" s="23" t="s">
        <v>52</v>
      </c>
      <c r="Q73" s="29" t="s">
        <v>52</v>
      </c>
      <c r="R73" s="27" t="s">
        <v>52</v>
      </c>
      <c r="S73" s="69" t="s">
        <v>45</v>
      </c>
      <c r="T73" s="34" t="s">
        <v>589</v>
      </c>
      <c r="U73" s="70" t="s">
        <v>151</v>
      </c>
      <c r="V73" s="23" t="s">
        <v>54</v>
      </c>
      <c r="W73" s="36"/>
      <c r="X73" s="36"/>
      <c r="Y73" s="23" t="s">
        <v>167</v>
      </c>
    </row>
    <row r="74" spans="1:25" ht="25.5" customHeight="1">
      <c r="A74" s="13">
        <v>42632</v>
      </c>
      <c r="B74" s="22" t="s">
        <v>265</v>
      </c>
      <c r="C74" s="22" t="s">
        <v>704</v>
      </c>
      <c r="D74" s="4"/>
      <c r="E74" s="16" t="s">
        <v>698</v>
      </c>
      <c r="F74" s="16">
        <v>1</v>
      </c>
      <c r="G74" s="17" t="s">
        <v>594</v>
      </c>
      <c r="H74" s="5">
        <v>10</v>
      </c>
      <c r="I74" s="10">
        <v>8</v>
      </c>
      <c r="J74" s="34">
        <v>111</v>
      </c>
      <c r="K74" s="34">
        <v>103</v>
      </c>
      <c r="L74" s="4" t="s">
        <v>38</v>
      </c>
      <c r="M74" s="17">
        <v>181.5</v>
      </c>
      <c r="N74" s="17" t="s">
        <v>27</v>
      </c>
      <c r="O74" s="24" t="s">
        <v>49</v>
      </c>
      <c r="P74" s="23" t="s">
        <v>52</v>
      </c>
      <c r="Q74" s="29" t="s">
        <v>52</v>
      </c>
      <c r="R74" s="27" t="s">
        <v>52</v>
      </c>
      <c r="S74" s="69" t="s">
        <v>45</v>
      </c>
      <c r="T74" s="34" t="s">
        <v>589</v>
      </c>
      <c r="U74" s="70" t="s">
        <v>151</v>
      </c>
      <c r="V74" s="23" t="s">
        <v>54</v>
      </c>
      <c r="W74" s="36"/>
      <c r="X74" s="36"/>
      <c r="Y74" s="23" t="s">
        <v>167</v>
      </c>
    </row>
    <row r="75" spans="1:25" ht="25.5" customHeight="1">
      <c r="A75" s="13">
        <v>42636</v>
      </c>
      <c r="B75" s="22" t="s">
        <v>319</v>
      </c>
      <c r="C75" s="22" t="s">
        <v>23</v>
      </c>
      <c r="D75" s="4"/>
      <c r="E75" s="16" t="s">
        <v>61</v>
      </c>
      <c r="F75" s="16">
        <v>2</v>
      </c>
      <c r="G75" s="17" t="s">
        <v>708</v>
      </c>
      <c r="H75" s="5">
        <v>10</v>
      </c>
      <c r="I75" s="10">
        <v>8</v>
      </c>
      <c r="J75" s="34">
        <v>111</v>
      </c>
      <c r="K75" s="34">
        <v>103</v>
      </c>
      <c r="L75" s="4" t="s">
        <v>38</v>
      </c>
      <c r="M75" s="17">
        <v>181.5</v>
      </c>
      <c r="N75" s="17" t="s">
        <v>27</v>
      </c>
      <c r="O75" s="24" t="s">
        <v>49</v>
      </c>
      <c r="P75" s="23" t="s">
        <v>52</v>
      </c>
      <c r="Q75" s="29" t="s">
        <v>52</v>
      </c>
      <c r="R75" s="27" t="s">
        <v>52</v>
      </c>
      <c r="S75" s="69" t="s">
        <v>45</v>
      </c>
      <c r="T75" s="34" t="s">
        <v>589</v>
      </c>
      <c r="U75" s="70" t="s">
        <v>151</v>
      </c>
      <c r="V75" s="23" t="s">
        <v>54</v>
      </c>
      <c r="W75" s="36"/>
      <c r="X75" s="36"/>
      <c r="Y75" s="23" t="s">
        <v>167</v>
      </c>
    </row>
    <row r="76" spans="1:25" ht="25.5" customHeight="1" thickBot="1">
      <c r="A76" s="13"/>
      <c r="B76" s="22"/>
      <c r="C76" s="22"/>
      <c r="D76" s="4"/>
      <c r="E76" s="16"/>
      <c r="F76" s="76">
        <f>SUM(F73:F75)</f>
        <v>4</v>
      </c>
      <c r="G76" s="17"/>
      <c r="H76" s="5"/>
      <c r="I76" s="10"/>
      <c r="J76" s="34"/>
      <c r="K76" s="34"/>
      <c r="L76" s="4"/>
      <c r="M76" s="17"/>
      <c r="N76" s="17"/>
      <c r="O76" s="24"/>
      <c r="P76" s="23"/>
      <c r="Q76" s="29"/>
      <c r="R76" s="27"/>
      <c r="S76" s="69"/>
      <c r="T76" s="34"/>
      <c r="U76" s="70"/>
      <c r="V76" s="23"/>
      <c r="W76" s="36"/>
      <c r="X76" s="36"/>
      <c r="Y76" s="23"/>
    </row>
    <row r="77" spans="1:25" ht="25.5" customHeight="1" thickTop="1">
      <c r="A77" s="13"/>
      <c r="B77" s="22"/>
      <c r="C77" s="22"/>
      <c r="D77" s="4"/>
      <c r="E77" s="16"/>
      <c r="F77" s="91"/>
      <c r="G77" s="17"/>
      <c r="H77" s="5"/>
      <c r="I77" s="10"/>
      <c r="J77" s="34"/>
      <c r="K77" s="34"/>
      <c r="L77" s="4"/>
      <c r="M77" s="17"/>
      <c r="N77" s="17"/>
      <c r="O77" s="24"/>
      <c r="P77" s="23"/>
      <c r="Q77" s="29"/>
      <c r="R77" s="27"/>
      <c r="S77" s="69"/>
      <c r="T77" s="34"/>
      <c r="U77" s="70"/>
      <c r="V77" s="23"/>
      <c r="W77" s="36"/>
      <c r="X77" s="36"/>
      <c r="Y77" s="23"/>
    </row>
    <row r="78" spans="1:25" ht="25.5" customHeight="1">
      <c r="A78" s="13">
        <v>42645</v>
      </c>
      <c r="B78" s="22" t="s">
        <v>265</v>
      </c>
      <c r="C78" s="22" t="s">
        <v>704</v>
      </c>
      <c r="D78" s="4"/>
      <c r="E78" s="16" t="s">
        <v>698</v>
      </c>
      <c r="F78" s="16">
        <v>1</v>
      </c>
      <c r="G78" s="17" t="s">
        <v>703</v>
      </c>
      <c r="H78" s="5">
        <v>10</v>
      </c>
      <c r="I78" s="10">
        <v>8</v>
      </c>
      <c r="J78" s="34">
        <v>111</v>
      </c>
      <c r="K78" s="34">
        <v>103</v>
      </c>
      <c r="L78" s="4" t="s">
        <v>38</v>
      </c>
      <c r="M78" s="17">
        <v>181.5</v>
      </c>
      <c r="N78" s="17" t="s">
        <v>27</v>
      </c>
      <c r="O78" s="24" t="s">
        <v>49</v>
      </c>
      <c r="P78" s="23" t="s">
        <v>52</v>
      </c>
      <c r="Q78" s="29" t="s">
        <v>52</v>
      </c>
      <c r="R78" s="27" t="s">
        <v>52</v>
      </c>
      <c r="S78" s="69" t="s">
        <v>45</v>
      </c>
      <c r="T78" s="34" t="s">
        <v>589</v>
      </c>
      <c r="U78" s="70" t="s">
        <v>151</v>
      </c>
      <c r="V78" s="23" t="s">
        <v>54</v>
      </c>
      <c r="W78" s="36"/>
      <c r="X78" s="36"/>
      <c r="Y78" s="23" t="s">
        <v>705</v>
      </c>
    </row>
    <row r="79" spans="1:25" ht="25.5" customHeight="1">
      <c r="A79" s="13">
        <v>42656</v>
      </c>
      <c r="B79" s="22" t="s">
        <v>265</v>
      </c>
      <c r="C79" s="22" t="s">
        <v>704</v>
      </c>
      <c r="D79" s="4"/>
      <c r="E79" s="16" t="s">
        <v>681</v>
      </c>
      <c r="F79" s="16">
        <v>1</v>
      </c>
      <c r="G79" s="17" t="s">
        <v>594</v>
      </c>
      <c r="H79" s="5">
        <v>10</v>
      </c>
      <c r="I79" s="10">
        <v>8</v>
      </c>
      <c r="J79" s="34">
        <v>111</v>
      </c>
      <c r="K79" s="34">
        <v>103</v>
      </c>
      <c r="L79" s="4" t="s">
        <v>38</v>
      </c>
      <c r="M79" s="17">
        <v>181.5</v>
      </c>
      <c r="N79" s="17" t="s">
        <v>27</v>
      </c>
      <c r="O79" s="24" t="s">
        <v>49</v>
      </c>
      <c r="P79" s="23" t="s">
        <v>52</v>
      </c>
      <c r="Q79" s="29" t="s">
        <v>52</v>
      </c>
      <c r="R79" s="27" t="s">
        <v>52</v>
      </c>
      <c r="S79" s="69" t="s">
        <v>45</v>
      </c>
      <c r="T79" s="34" t="s">
        <v>589</v>
      </c>
      <c r="U79" s="70" t="s">
        <v>151</v>
      </c>
      <c r="V79" s="23" t="s">
        <v>54</v>
      </c>
      <c r="W79" s="36"/>
      <c r="X79" s="36"/>
      <c r="Y79" s="23" t="s">
        <v>705</v>
      </c>
    </row>
    <row r="80" spans="1:25" ht="25.5" customHeight="1">
      <c r="A80" s="13">
        <v>42662</v>
      </c>
      <c r="B80" s="22" t="s">
        <v>265</v>
      </c>
      <c r="C80" s="22" t="s">
        <v>704</v>
      </c>
      <c r="D80" s="4"/>
      <c r="E80" s="16" t="s">
        <v>698</v>
      </c>
      <c r="F80" s="16">
        <v>1</v>
      </c>
      <c r="G80" s="17" t="s">
        <v>594</v>
      </c>
      <c r="H80" s="5">
        <v>10</v>
      </c>
      <c r="I80" s="10">
        <v>8</v>
      </c>
      <c r="J80" s="34">
        <v>111</v>
      </c>
      <c r="K80" s="34">
        <v>103</v>
      </c>
      <c r="L80" s="4" t="s">
        <v>38</v>
      </c>
      <c r="M80" s="17">
        <v>181.5</v>
      </c>
      <c r="N80" s="17" t="s">
        <v>27</v>
      </c>
      <c r="O80" s="24" t="s">
        <v>49</v>
      </c>
      <c r="P80" s="23" t="s">
        <v>52</v>
      </c>
      <c r="Q80" s="29" t="s">
        <v>52</v>
      </c>
      <c r="R80" s="27" t="s">
        <v>52</v>
      </c>
      <c r="S80" s="69" t="s">
        <v>45</v>
      </c>
      <c r="T80" s="34" t="s">
        <v>589</v>
      </c>
      <c r="U80" s="70" t="s">
        <v>151</v>
      </c>
      <c r="V80" s="23" t="s">
        <v>54</v>
      </c>
      <c r="W80" s="36"/>
      <c r="X80" s="36"/>
      <c r="Y80" s="23" t="s">
        <v>705</v>
      </c>
    </row>
    <row r="81" spans="1:25" ht="25.5" customHeight="1" thickBot="1">
      <c r="A81" s="13"/>
      <c r="B81" s="22"/>
      <c r="C81" s="22"/>
      <c r="D81" s="4"/>
      <c r="E81" s="16"/>
      <c r="F81" s="103">
        <f>SUM(F78:F80)</f>
        <v>3</v>
      </c>
      <c r="G81" s="17"/>
      <c r="H81" s="5"/>
      <c r="I81" s="10"/>
      <c r="J81" s="34"/>
      <c r="K81" s="34"/>
      <c r="L81" s="4"/>
      <c r="M81" s="17"/>
      <c r="N81" s="17"/>
      <c r="O81" s="24"/>
      <c r="P81" s="23"/>
      <c r="Q81" s="29"/>
      <c r="R81" s="27"/>
      <c r="S81" s="69"/>
      <c r="T81" s="34"/>
      <c r="U81" s="70"/>
      <c r="V81" s="23"/>
      <c r="W81" s="36"/>
      <c r="X81" s="36"/>
      <c r="Y81" s="23"/>
    </row>
    <row r="82" spans="1:25" ht="25.5" customHeight="1" thickTop="1">
      <c r="A82" s="13"/>
      <c r="B82" s="22"/>
      <c r="C82" s="22"/>
      <c r="D82" s="4"/>
      <c r="E82" s="16"/>
      <c r="F82" s="91"/>
      <c r="G82" s="17"/>
      <c r="H82" s="5"/>
      <c r="I82" s="10"/>
      <c r="J82" s="34"/>
      <c r="K82" s="34"/>
      <c r="L82" s="4"/>
      <c r="M82" s="17"/>
      <c r="N82" s="17"/>
      <c r="O82" s="24"/>
      <c r="P82" s="23"/>
      <c r="Q82" s="29"/>
      <c r="R82" s="27"/>
      <c r="S82" s="69"/>
      <c r="T82" s="34"/>
      <c r="U82" s="70"/>
      <c r="V82" s="23"/>
      <c r="W82" s="36"/>
      <c r="X82" s="36"/>
      <c r="Y82" s="23"/>
    </row>
    <row r="83" spans="1:25" ht="25.5" customHeight="1">
      <c r="A83" s="13"/>
      <c r="B83" s="22"/>
      <c r="C83" s="22"/>
      <c r="D83" s="4"/>
      <c r="E83" s="16"/>
      <c r="F83" s="91"/>
      <c r="G83" s="17"/>
      <c r="H83" s="5"/>
      <c r="I83" s="10"/>
      <c r="J83" s="34"/>
      <c r="K83" s="34"/>
      <c r="L83" s="4"/>
      <c r="M83" s="17"/>
      <c r="N83" s="17"/>
      <c r="O83" s="24"/>
      <c r="P83" s="23"/>
      <c r="Q83" s="29"/>
      <c r="R83" s="27"/>
      <c r="S83" s="69"/>
      <c r="T83" s="34"/>
      <c r="U83" s="70"/>
      <c r="V83" s="23"/>
      <c r="W83" s="36"/>
      <c r="X83" s="36"/>
      <c r="Y83" s="23"/>
    </row>
    <row r="84" spans="1:25" ht="24" customHeight="1">
      <c r="A84" s="13"/>
      <c r="B84" s="22"/>
      <c r="C84" s="22"/>
      <c r="D84" s="4"/>
      <c r="E84" s="16"/>
      <c r="F84" s="108">
        <f>F11+F24+F31+F39+F47+F57+F66+F71+F76</f>
        <v>70</v>
      </c>
      <c r="G84" s="17"/>
      <c r="H84" s="23"/>
      <c r="I84" s="16">
        <f>SUM(I4:I71)</f>
        <v>534.0999999999999</v>
      </c>
      <c r="J84" s="19"/>
      <c r="K84" s="17"/>
      <c r="L84" s="17"/>
      <c r="M84" s="5">
        <f>SUM(M4:M12)</f>
        <v>1176.78</v>
      </c>
      <c r="N84" s="23"/>
      <c r="O84" s="21"/>
      <c r="P84" s="17"/>
      <c r="Q84" s="17"/>
      <c r="R84" s="17"/>
      <c r="S84" s="27"/>
      <c r="T84" s="20"/>
      <c r="U84" s="20"/>
      <c r="V84" s="23"/>
      <c r="W84" s="36"/>
      <c r="X84" s="5"/>
      <c r="Y84" s="5"/>
    </row>
    <row r="85" spans="1:25" ht="24" customHeight="1">
      <c r="A85" s="13"/>
      <c r="B85" s="22"/>
      <c r="C85" s="22"/>
      <c r="D85" s="4"/>
      <c r="E85" s="16"/>
      <c r="F85" s="16"/>
      <c r="G85" s="17"/>
      <c r="H85" s="23"/>
      <c r="I85" s="10">
        <f>+I84/F84*90</f>
        <v>686.6999999999999</v>
      </c>
      <c r="J85" s="19"/>
      <c r="K85" s="17"/>
      <c r="L85" s="17"/>
      <c r="M85" s="5">
        <f>+M84/F84*90</f>
        <v>1513.0028571428572</v>
      </c>
      <c r="N85" s="23"/>
      <c r="O85" s="21"/>
      <c r="P85" s="17"/>
      <c r="Q85" s="17"/>
      <c r="R85" s="17"/>
      <c r="S85" s="27"/>
      <c r="T85" s="20"/>
      <c r="U85" s="20"/>
      <c r="V85" s="23"/>
      <c r="W85" s="36"/>
      <c r="X85" s="5"/>
      <c r="Y85" s="5"/>
    </row>
    <row r="86" spans="1:26" ht="24" customHeight="1">
      <c r="A86" s="13"/>
      <c r="B86" s="22"/>
      <c r="C86" s="22"/>
      <c r="D86" s="4"/>
      <c r="E86" s="16"/>
      <c r="F86" s="16"/>
      <c r="G86" s="17"/>
      <c r="H86" s="23"/>
      <c r="I86" s="10"/>
      <c r="J86" s="19"/>
      <c r="K86" s="17"/>
      <c r="L86" s="17"/>
      <c r="M86" s="5"/>
      <c r="N86" s="23"/>
      <c r="O86" s="24" t="s">
        <v>678</v>
      </c>
      <c r="P86" s="17"/>
      <c r="Q86" s="17"/>
      <c r="R86" s="17"/>
      <c r="S86" s="27"/>
      <c r="T86" s="20"/>
      <c r="U86" s="20"/>
      <c r="V86" s="23"/>
      <c r="W86" s="36"/>
      <c r="X86" s="5"/>
      <c r="Y86" s="5"/>
      <c r="Z86" s="48">
        <f>SUM(Z4:Z85)</f>
        <v>0</v>
      </c>
    </row>
    <row r="87" spans="1:25" ht="24" customHeight="1">
      <c r="A87" s="13"/>
      <c r="B87" s="22"/>
      <c r="C87" s="22"/>
      <c r="D87" s="4"/>
      <c r="E87" s="16"/>
      <c r="F87" s="130">
        <f>F84+F81</f>
        <v>73</v>
      </c>
      <c r="G87" s="17"/>
      <c r="H87" s="23"/>
      <c r="I87" s="10"/>
      <c r="J87" s="19"/>
      <c r="K87" s="17"/>
      <c r="L87" s="17"/>
      <c r="M87" s="5"/>
      <c r="N87" s="23"/>
      <c r="O87" s="21"/>
      <c r="P87" s="17"/>
      <c r="Q87" s="17"/>
      <c r="R87" s="17"/>
      <c r="S87" s="27"/>
      <c r="T87" s="20"/>
      <c r="U87" s="20"/>
      <c r="V87" s="23"/>
      <c r="W87" s="36"/>
      <c r="X87" s="5"/>
      <c r="Y87" s="5"/>
    </row>
    <row r="88" spans="1:25" ht="24" customHeight="1">
      <c r="A88" s="13"/>
      <c r="B88" s="22"/>
      <c r="C88" s="22"/>
      <c r="D88" s="4"/>
      <c r="E88" s="16"/>
      <c r="F88" s="16"/>
      <c r="G88" s="17"/>
      <c r="H88" s="23"/>
      <c r="I88" s="10"/>
      <c r="J88" s="19"/>
      <c r="K88" s="17"/>
      <c r="L88" s="17"/>
      <c r="M88" s="5"/>
      <c r="N88" s="23"/>
      <c r="O88" s="21"/>
      <c r="P88" s="17"/>
      <c r="Q88" s="17"/>
      <c r="R88" s="17"/>
      <c r="S88" s="27"/>
      <c r="T88" s="20"/>
      <c r="U88" s="20"/>
      <c r="V88" s="23"/>
      <c r="W88" s="36"/>
      <c r="X88" s="5"/>
      <c r="Y88" s="5"/>
    </row>
    <row r="89" spans="1:25" ht="24" customHeight="1">
      <c r="A89" s="13"/>
      <c r="B89" s="22"/>
      <c r="C89" s="22"/>
      <c r="D89" s="4"/>
      <c r="E89" s="16"/>
      <c r="F89" s="16"/>
      <c r="G89" s="17"/>
      <c r="H89" s="23"/>
      <c r="I89" s="10"/>
      <c r="J89" s="19"/>
      <c r="K89" s="17"/>
      <c r="L89" s="17"/>
      <c r="M89" s="5"/>
      <c r="N89" s="23"/>
      <c r="O89" s="21"/>
      <c r="P89" s="17"/>
      <c r="Q89" s="17"/>
      <c r="R89" s="17"/>
      <c r="S89" s="27"/>
      <c r="T89" s="20"/>
      <c r="U89" s="20"/>
      <c r="V89" s="23"/>
      <c r="W89" s="36"/>
      <c r="X89" s="5"/>
      <c r="Y89" s="5"/>
    </row>
  </sheetData>
  <sheetProtection/>
  <mergeCells count="2">
    <mergeCell ref="A1:Y1"/>
    <mergeCell ref="A2:Y2"/>
  </mergeCells>
  <printOptions/>
  <pageMargins left="0.75" right="0.75" top="1" bottom="1" header="0" footer="0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23"/>
  <sheetViews>
    <sheetView zoomScale="91" zoomScaleNormal="91" zoomScalePageLayoutView="0" workbookViewId="0" topLeftCell="A1">
      <pane ySplit="3" topLeftCell="A73" activePane="bottomLeft" state="frozen"/>
      <selection pane="topLeft" activeCell="A1" sqref="A1"/>
      <selection pane="bottomLeft" activeCell="I26" sqref="I26"/>
    </sheetView>
  </sheetViews>
  <sheetFormatPr defaultColWidth="11.421875" defaultRowHeight="12.75"/>
  <cols>
    <col min="1" max="1" width="11.421875" style="3" customWidth="1"/>
    <col min="2" max="2" width="15.28125" style="0" bestFit="1" customWidth="1"/>
    <col min="3" max="3" width="14.28125" style="0" customWidth="1"/>
    <col min="4" max="4" width="12.8515625" style="0" customWidth="1"/>
    <col min="5" max="6" width="11.421875" style="160" customWidth="1"/>
    <col min="7" max="7" width="11.8515625" style="0" customWidth="1"/>
    <col min="8" max="8" width="9.00390625" style="0" customWidth="1"/>
    <col min="9" max="9" width="11.57421875" style="0" customWidth="1"/>
    <col min="10" max="10" width="8.140625" style="0" customWidth="1"/>
    <col min="11" max="15" width="9.57421875" style="0" customWidth="1"/>
    <col min="16" max="16" width="11.421875" style="0" customWidth="1"/>
    <col min="17" max="17" width="10.7109375" style="0" customWidth="1"/>
    <col min="18" max="18" width="13.7109375" style="0" customWidth="1"/>
    <col min="19" max="19" width="10.8515625" style="0" customWidth="1"/>
    <col min="20" max="20" width="13.7109375" style="0" customWidth="1"/>
    <col min="21" max="21" width="12.28125" style="0" bestFit="1" customWidth="1"/>
    <col min="26" max="26" width="8.7109375" style="0" customWidth="1"/>
    <col min="27" max="27" width="17.8515625" style="0" customWidth="1"/>
  </cols>
  <sheetData>
    <row r="1" spans="2:26" ht="15.75">
      <c r="B1" s="195" t="s">
        <v>5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</row>
    <row r="2" spans="2:26" ht="16.5" thickBot="1">
      <c r="B2" s="196" t="s">
        <v>709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26" ht="27" customHeight="1" thickBot="1" thickTop="1">
      <c r="A3" s="2" t="s">
        <v>792</v>
      </c>
      <c r="B3" s="2" t="s">
        <v>0</v>
      </c>
      <c r="C3" s="2" t="s">
        <v>1</v>
      </c>
      <c r="D3" s="2" t="s">
        <v>2</v>
      </c>
      <c r="E3" s="134" t="s">
        <v>21</v>
      </c>
      <c r="F3" s="134" t="s">
        <v>606</v>
      </c>
      <c r="G3" s="2" t="s">
        <v>3</v>
      </c>
      <c r="H3" s="2" t="s">
        <v>17</v>
      </c>
      <c r="I3" s="134" t="s">
        <v>714</v>
      </c>
      <c r="J3" s="2" t="s">
        <v>14</v>
      </c>
      <c r="K3" s="2" t="s">
        <v>33</v>
      </c>
      <c r="L3" s="2" t="s">
        <v>34</v>
      </c>
      <c r="M3" s="2" t="s">
        <v>36</v>
      </c>
      <c r="N3" s="2" t="s">
        <v>10</v>
      </c>
      <c r="O3" s="2" t="s">
        <v>11</v>
      </c>
      <c r="P3" s="2" t="s">
        <v>12</v>
      </c>
      <c r="Q3" s="2" t="s">
        <v>20</v>
      </c>
      <c r="R3" s="2" t="s">
        <v>19</v>
      </c>
      <c r="S3" s="2" t="s">
        <v>18</v>
      </c>
      <c r="T3" s="2" t="s">
        <v>9</v>
      </c>
      <c r="U3" s="2" t="s">
        <v>8</v>
      </c>
      <c r="V3" s="2" t="s">
        <v>56</v>
      </c>
      <c r="W3" s="2" t="s">
        <v>4</v>
      </c>
      <c r="X3" s="35" t="s">
        <v>254</v>
      </c>
      <c r="Y3" s="35" t="s">
        <v>255</v>
      </c>
      <c r="Z3" s="2" t="s">
        <v>6</v>
      </c>
    </row>
    <row r="4" spans="2:26" ht="24" customHeight="1" thickTop="1">
      <c r="B4" s="143" t="s">
        <v>745</v>
      </c>
      <c r="C4" s="22"/>
      <c r="D4" s="22"/>
      <c r="E4" s="132"/>
      <c r="F4" s="132"/>
      <c r="G4" s="7"/>
      <c r="H4" s="23"/>
      <c r="I4" s="23"/>
      <c r="J4" s="28"/>
      <c r="K4" s="29"/>
      <c r="L4" s="17"/>
      <c r="M4" s="17"/>
      <c r="N4" s="5"/>
      <c r="O4" s="23"/>
      <c r="P4" s="24"/>
      <c r="Q4" s="17"/>
      <c r="R4" s="67"/>
      <c r="S4" s="17"/>
      <c r="T4" s="27"/>
      <c r="U4" s="20"/>
      <c r="V4" s="20"/>
      <c r="W4" s="23"/>
      <c r="X4" s="36"/>
      <c r="Y4" s="5"/>
      <c r="Z4" s="23"/>
    </row>
    <row r="5" spans="1:27" ht="25.5" customHeight="1">
      <c r="A5" s="3">
        <v>1</v>
      </c>
      <c r="B5" s="105">
        <v>42744</v>
      </c>
      <c r="C5" s="106" t="s">
        <v>715</v>
      </c>
      <c r="D5" s="106" t="s">
        <v>740</v>
      </c>
      <c r="E5" s="133" t="s">
        <v>61</v>
      </c>
      <c r="F5" s="133">
        <v>1</v>
      </c>
      <c r="G5" s="137" t="s">
        <v>716</v>
      </c>
      <c r="H5" s="135" t="s">
        <v>29</v>
      </c>
      <c r="I5" s="135"/>
      <c r="J5" s="138">
        <v>22</v>
      </c>
      <c r="K5" s="6"/>
      <c r="L5" s="19"/>
      <c r="M5" s="4"/>
      <c r="N5" s="5"/>
      <c r="O5" s="5"/>
      <c r="P5" s="4"/>
      <c r="Q5" s="23"/>
      <c r="R5" s="38"/>
      <c r="S5" s="23"/>
      <c r="T5" s="38"/>
      <c r="U5" s="27"/>
      <c r="V5" s="20"/>
      <c r="W5" s="23" t="s">
        <v>54</v>
      </c>
      <c r="X5" s="36"/>
      <c r="Y5" s="36"/>
      <c r="Z5" s="23" t="s">
        <v>580</v>
      </c>
      <c r="AA5" s="48"/>
    </row>
    <row r="6" spans="1:26" ht="25.5" customHeight="1">
      <c r="A6" s="3">
        <v>2</v>
      </c>
      <c r="B6" s="105">
        <v>42759</v>
      </c>
      <c r="C6" s="106" t="s">
        <v>717</v>
      </c>
      <c r="D6" s="106" t="s">
        <v>718</v>
      </c>
      <c r="E6" s="133" t="s">
        <v>61</v>
      </c>
      <c r="F6" s="133">
        <v>1</v>
      </c>
      <c r="G6" s="109" t="s">
        <v>718</v>
      </c>
      <c r="H6" s="68">
        <v>10</v>
      </c>
      <c r="I6" s="68"/>
      <c r="J6" s="28">
        <v>12</v>
      </c>
      <c r="K6" s="29">
        <v>97</v>
      </c>
      <c r="L6" s="24">
        <v>50</v>
      </c>
      <c r="M6" s="17" t="s">
        <v>38</v>
      </c>
      <c r="N6" s="136">
        <v>118.4</v>
      </c>
      <c r="O6" s="136" t="s">
        <v>719</v>
      </c>
      <c r="P6" s="24" t="s">
        <v>49</v>
      </c>
      <c r="Q6" s="24" t="s">
        <v>112</v>
      </c>
      <c r="R6" s="29" t="s">
        <v>596</v>
      </c>
      <c r="S6" s="139" t="s">
        <v>112</v>
      </c>
      <c r="T6" s="27" t="s">
        <v>70</v>
      </c>
      <c r="U6" s="27">
        <v>8.9</v>
      </c>
      <c r="V6" s="142" t="s">
        <v>720</v>
      </c>
      <c r="W6" s="136" t="s">
        <v>41</v>
      </c>
      <c r="X6" s="36"/>
      <c r="Y6" s="36"/>
      <c r="Z6" s="23" t="s">
        <v>741</v>
      </c>
    </row>
    <row r="7" spans="1:27" ht="25.5" customHeight="1">
      <c r="A7" s="3">
        <v>3</v>
      </c>
      <c r="B7" s="117">
        <v>42765</v>
      </c>
      <c r="C7" s="118" t="s">
        <v>710</v>
      </c>
      <c r="D7" s="118" t="s">
        <v>576</v>
      </c>
      <c r="E7" s="133" t="s">
        <v>61</v>
      </c>
      <c r="F7" s="158">
        <v>1</v>
      </c>
      <c r="G7" s="121" t="s">
        <v>585</v>
      </c>
      <c r="H7" s="141">
        <v>12</v>
      </c>
      <c r="I7" s="141"/>
      <c r="J7" s="144">
        <v>20</v>
      </c>
      <c r="K7" s="144"/>
      <c r="L7" s="145"/>
      <c r="M7" s="119"/>
      <c r="N7" s="146">
        <v>96</v>
      </c>
      <c r="O7" s="141">
        <v>3</v>
      </c>
      <c r="P7" s="119" t="s">
        <v>49</v>
      </c>
      <c r="Q7" s="141" t="s">
        <v>68</v>
      </c>
      <c r="R7" s="119" t="s">
        <v>68</v>
      </c>
      <c r="S7" s="147" t="s">
        <v>40</v>
      </c>
      <c r="T7" s="148"/>
      <c r="U7" s="149"/>
      <c r="V7" s="149">
        <v>440</v>
      </c>
      <c r="W7" s="141"/>
      <c r="X7" s="150"/>
      <c r="Y7" s="150"/>
      <c r="Z7" s="141" t="s">
        <v>167</v>
      </c>
      <c r="AA7" s="48"/>
    </row>
    <row r="8" spans="1:27" s="152" customFormat="1" ht="25.5" customHeight="1">
      <c r="A8" s="174"/>
      <c r="B8" s="88"/>
      <c r="C8" s="89"/>
      <c r="D8" s="89"/>
      <c r="E8" s="159"/>
      <c r="F8" s="159">
        <f>SUM(F4:F7)</f>
        <v>3</v>
      </c>
      <c r="G8" s="92"/>
      <c r="H8" s="93"/>
      <c r="I8" s="93"/>
      <c r="J8" s="94"/>
      <c r="K8" s="94"/>
      <c r="L8" s="95"/>
      <c r="M8" s="90"/>
      <c r="N8" s="96"/>
      <c r="O8" s="93"/>
      <c r="P8" s="90"/>
      <c r="Q8" s="93"/>
      <c r="R8" s="90"/>
      <c r="S8" s="97"/>
      <c r="T8" s="98"/>
      <c r="U8" s="97"/>
      <c r="V8" s="97"/>
      <c r="W8" s="93"/>
      <c r="X8" s="99"/>
      <c r="Y8" s="99"/>
      <c r="Z8" s="93"/>
      <c r="AA8" s="151"/>
    </row>
    <row r="9" spans="1:26" s="152" customFormat="1" ht="33.75" customHeight="1">
      <c r="A9" s="174"/>
      <c r="B9" s="157" t="s">
        <v>746</v>
      </c>
      <c r="C9" s="89"/>
      <c r="D9" s="89"/>
      <c r="E9" s="159"/>
      <c r="F9" s="159"/>
      <c r="G9" s="92"/>
      <c r="H9" s="122"/>
      <c r="I9" s="122"/>
      <c r="J9" s="153"/>
      <c r="K9" s="154"/>
      <c r="L9" s="127"/>
      <c r="M9" s="127"/>
      <c r="N9" s="93"/>
      <c r="O9" s="93"/>
      <c r="P9" s="129"/>
      <c r="Q9" s="127"/>
      <c r="R9" s="127"/>
      <c r="S9" s="127"/>
      <c r="T9" s="98"/>
      <c r="U9" s="155"/>
      <c r="V9" s="156"/>
      <c r="W9" s="93"/>
      <c r="X9" s="99"/>
      <c r="Y9" s="96"/>
      <c r="Z9" s="93"/>
    </row>
    <row r="10" spans="1:27" s="152" customFormat="1" ht="25.5" customHeight="1">
      <c r="A10" s="96">
        <v>4</v>
      </c>
      <c r="B10" s="117">
        <v>42794</v>
      </c>
      <c r="C10" s="118" t="s">
        <v>721</v>
      </c>
      <c r="D10" s="118" t="s">
        <v>722</v>
      </c>
      <c r="E10" s="158" t="s">
        <v>61</v>
      </c>
      <c r="F10" s="158">
        <v>1</v>
      </c>
      <c r="G10" s="121" t="s">
        <v>585</v>
      </c>
      <c r="H10" s="141" t="s">
        <v>26</v>
      </c>
      <c r="I10" s="93"/>
      <c r="J10" s="144">
        <v>15</v>
      </c>
      <c r="K10" s="144">
        <v>11</v>
      </c>
      <c r="L10" s="145">
        <v>10</v>
      </c>
      <c r="M10" s="119" t="s">
        <v>38</v>
      </c>
      <c r="N10" s="146">
        <v>63.4</v>
      </c>
      <c r="O10" s="141" t="s">
        <v>58</v>
      </c>
      <c r="P10" s="90" t="s">
        <v>49</v>
      </c>
      <c r="Q10" s="93" t="s">
        <v>610</v>
      </c>
      <c r="R10" s="90"/>
      <c r="S10" s="128" t="s">
        <v>112</v>
      </c>
      <c r="T10" s="98"/>
      <c r="U10" s="97">
        <v>52</v>
      </c>
      <c r="V10" s="97" t="s">
        <v>546</v>
      </c>
      <c r="W10" s="93" t="s">
        <v>51</v>
      </c>
      <c r="X10" s="99"/>
      <c r="Y10" s="99"/>
      <c r="Z10" s="93" t="s">
        <v>170</v>
      </c>
      <c r="AA10" s="151"/>
    </row>
    <row r="11" spans="2:27" ht="25.5" customHeight="1">
      <c r="B11" s="88"/>
      <c r="C11" s="89"/>
      <c r="D11" s="89"/>
      <c r="E11" s="159"/>
      <c r="F11" s="159">
        <f>SUM(F9:F10)</f>
        <v>1</v>
      </c>
      <c r="G11" s="92"/>
      <c r="H11" s="93"/>
      <c r="I11" s="93"/>
      <c r="J11" s="94"/>
      <c r="K11" s="94"/>
      <c r="L11" s="95"/>
      <c r="M11" s="90"/>
      <c r="N11" s="96"/>
      <c r="O11" s="93"/>
      <c r="P11" s="90"/>
      <c r="Q11" s="93"/>
      <c r="R11" s="90"/>
      <c r="S11" s="97"/>
      <c r="T11" s="98"/>
      <c r="U11" s="97"/>
      <c r="V11" s="97"/>
      <c r="W11" s="93"/>
      <c r="X11" s="99"/>
      <c r="Y11" s="99"/>
      <c r="Z11" s="93"/>
      <c r="AA11" s="48"/>
    </row>
    <row r="12" spans="1:27" s="152" customFormat="1" ht="25.5" customHeight="1">
      <c r="A12" s="174"/>
      <c r="B12" s="157" t="s">
        <v>747</v>
      </c>
      <c r="C12" s="89"/>
      <c r="D12" s="89"/>
      <c r="E12" s="159"/>
      <c r="F12" s="159"/>
      <c r="G12" s="92"/>
      <c r="H12" s="93"/>
      <c r="I12" s="93"/>
      <c r="J12" s="94"/>
      <c r="K12" s="94"/>
      <c r="L12" s="95"/>
      <c r="M12" s="90"/>
      <c r="N12" s="96"/>
      <c r="O12" s="93"/>
      <c r="P12" s="90"/>
      <c r="Q12" s="93"/>
      <c r="R12" s="90"/>
      <c r="S12" s="97"/>
      <c r="T12" s="98"/>
      <c r="U12" s="97"/>
      <c r="V12" s="97"/>
      <c r="W12" s="93"/>
      <c r="X12" s="99"/>
      <c r="Y12" s="99"/>
      <c r="Z12" s="93"/>
      <c r="AA12" s="151"/>
    </row>
    <row r="13" spans="2:27" ht="25.5" customHeight="1">
      <c r="B13" s="157"/>
      <c r="C13" s="89"/>
      <c r="D13" s="89"/>
      <c r="E13" s="159"/>
      <c r="F13" s="159">
        <v>0</v>
      </c>
      <c r="G13" s="92"/>
      <c r="H13" s="93"/>
      <c r="I13" s="93"/>
      <c r="J13" s="94"/>
      <c r="K13" s="94"/>
      <c r="L13" s="95"/>
      <c r="M13" s="90"/>
      <c r="N13" s="96"/>
      <c r="O13" s="93"/>
      <c r="P13" s="90"/>
      <c r="Q13" s="93"/>
      <c r="R13" s="90"/>
      <c r="S13" s="97"/>
      <c r="T13" s="98"/>
      <c r="U13" s="97"/>
      <c r="V13" s="97"/>
      <c r="W13" s="93"/>
      <c r="X13" s="99"/>
      <c r="Y13" s="99"/>
      <c r="Z13" s="93"/>
      <c r="AA13" s="48"/>
    </row>
    <row r="14" spans="1:11" s="14" customFormat="1" ht="26.25" customHeight="1">
      <c r="A14" s="5"/>
      <c r="B14" s="170" t="s">
        <v>751</v>
      </c>
      <c r="C14" s="167"/>
      <c r="D14" s="167"/>
      <c r="E14" s="159"/>
      <c r="F14" s="166">
        <f>F8+F11+F13</f>
        <v>4</v>
      </c>
      <c r="G14" s="90"/>
      <c r="H14" s="167"/>
      <c r="I14" s="127"/>
      <c r="J14" s="168"/>
      <c r="K14" s="90"/>
    </row>
    <row r="15" spans="2:27" ht="25.5" customHeight="1">
      <c r="B15" s="157"/>
      <c r="C15" s="89"/>
      <c r="D15" s="89"/>
      <c r="E15" s="159"/>
      <c r="F15" s="159"/>
      <c r="G15" s="92"/>
      <c r="H15" s="93"/>
      <c r="I15" s="93"/>
      <c r="J15" s="94"/>
      <c r="K15" s="94"/>
      <c r="L15" s="95"/>
      <c r="M15" s="90"/>
      <c r="N15" s="96"/>
      <c r="O15" s="93"/>
      <c r="P15" s="90"/>
      <c r="Q15" s="93"/>
      <c r="R15" s="90"/>
      <c r="S15" s="97"/>
      <c r="T15" s="98"/>
      <c r="U15" s="97"/>
      <c r="V15" s="97"/>
      <c r="W15" s="93"/>
      <c r="X15" s="99"/>
      <c r="Y15" s="99"/>
      <c r="Z15" s="93"/>
      <c r="AA15" s="48"/>
    </row>
    <row r="16" spans="2:27" ht="25.5" customHeight="1">
      <c r="B16" s="157" t="s">
        <v>748</v>
      </c>
      <c r="C16" s="89"/>
      <c r="D16" s="89"/>
      <c r="E16" s="159"/>
      <c r="F16" s="159"/>
      <c r="G16" s="92"/>
      <c r="H16" s="93"/>
      <c r="I16" s="93"/>
      <c r="J16" s="94"/>
      <c r="K16" s="94"/>
      <c r="L16" s="95"/>
      <c r="M16" s="90"/>
      <c r="N16" s="96"/>
      <c r="O16" s="93"/>
      <c r="P16" s="90"/>
      <c r="Q16" s="93"/>
      <c r="R16" s="90"/>
      <c r="S16" s="97"/>
      <c r="T16" s="98"/>
      <c r="U16" s="97"/>
      <c r="V16" s="97"/>
      <c r="W16" s="93"/>
      <c r="X16" s="99"/>
      <c r="Y16" s="99"/>
      <c r="Z16" s="93"/>
      <c r="AA16" s="48"/>
    </row>
    <row r="17" spans="1:26" ht="33.75" customHeight="1">
      <c r="A17" s="3">
        <v>5</v>
      </c>
      <c r="B17" s="105">
        <v>42826</v>
      </c>
      <c r="C17" s="106" t="s">
        <v>354</v>
      </c>
      <c r="D17" s="106" t="s">
        <v>723</v>
      </c>
      <c r="E17" s="133" t="s">
        <v>698</v>
      </c>
      <c r="F17" s="133">
        <v>1</v>
      </c>
      <c r="G17" s="7" t="s">
        <v>723</v>
      </c>
      <c r="H17" s="23">
        <v>8</v>
      </c>
      <c r="I17" s="64"/>
      <c r="J17" s="65"/>
      <c r="K17" s="66"/>
      <c r="L17" s="67"/>
      <c r="M17" s="67" t="s">
        <v>38</v>
      </c>
      <c r="N17" s="136">
        <v>22.2</v>
      </c>
      <c r="O17" s="136">
        <v>2</v>
      </c>
      <c r="P17" s="68" t="s">
        <v>49</v>
      </c>
      <c r="Q17" s="67" t="s">
        <v>112</v>
      </c>
      <c r="R17" s="67" t="s">
        <v>627</v>
      </c>
      <c r="S17" s="67" t="s">
        <v>112</v>
      </c>
      <c r="T17" s="69" t="s">
        <v>72</v>
      </c>
      <c r="U17" s="70" t="s">
        <v>628</v>
      </c>
      <c r="V17" s="70" t="s">
        <v>629</v>
      </c>
      <c r="W17" s="23" t="s">
        <v>124</v>
      </c>
      <c r="X17" s="36"/>
      <c r="Y17" s="5"/>
      <c r="Z17" s="23" t="s">
        <v>167</v>
      </c>
    </row>
    <row r="18" spans="1:27" ht="25.5" customHeight="1">
      <c r="A18" s="3">
        <v>6</v>
      </c>
      <c r="B18" s="105">
        <v>42829</v>
      </c>
      <c r="C18" s="106" t="s">
        <v>715</v>
      </c>
      <c r="D18" s="106" t="s">
        <v>740</v>
      </c>
      <c r="E18" s="133" t="s">
        <v>61</v>
      </c>
      <c r="F18" s="133">
        <v>1</v>
      </c>
      <c r="G18" s="137" t="s">
        <v>716</v>
      </c>
      <c r="H18" s="135" t="s">
        <v>29</v>
      </c>
      <c r="I18" s="135"/>
      <c r="J18" s="138">
        <v>22</v>
      </c>
      <c r="K18" s="6"/>
      <c r="L18" s="19"/>
      <c r="M18" s="4"/>
      <c r="N18" s="5"/>
      <c r="O18" s="5"/>
      <c r="P18" s="4"/>
      <c r="Q18" s="23"/>
      <c r="R18" s="38"/>
      <c r="S18" s="23"/>
      <c r="T18" s="38"/>
      <c r="U18" s="27"/>
      <c r="V18" s="20"/>
      <c r="W18" s="23" t="s">
        <v>54</v>
      </c>
      <c r="X18" s="36"/>
      <c r="Y18" s="36"/>
      <c r="Z18" s="23" t="s">
        <v>580</v>
      </c>
      <c r="AA18" s="48"/>
    </row>
    <row r="19" spans="1:26" ht="24" customHeight="1">
      <c r="A19" s="3">
        <v>7</v>
      </c>
      <c r="B19" s="105">
        <v>42829</v>
      </c>
      <c r="C19" s="106" t="s">
        <v>319</v>
      </c>
      <c r="D19" s="106" t="s">
        <v>576</v>
      </c>
      <c r="E19" s="133" t="s">
        <v>61</v>
      </c>
      <c r="F19" s="133">
        <v>1</v>
      </c>
      <c r="G19" s="109" t="s">
        <v>336</v>
      </c>
      <c r="H19" s="136">
        <v>12</v>
      </c>
      <c r="I19" s="23"/>
      <c r="J19" s="28"/>
      <c r="K19" s="29"/>
      <c r="L19" s="17"/>
      <c r="M19" s="17" t="s">
        <v>38</v>
      </c>
      <c r="N19" s="23">
        <v>48.8</v>
      </c>
      <c r="O19" s="23">
        <v>8</v>
      </c>
      <c r="P19" s="24" t="s">
        <v>49</v>
      </c>
      <c r="Q19" s="17" t="s">
        <v>610</v>
      </c>
      <c r="R19" s="67" t="s">
        <v>544</v>
      </c>
      <c r="S19" s="67" t="s">
        <v>473</v>
      </c>
      <c r="T19" s="27" t="s">
        <v>72</v>
      </c>
      <c r="U19" s="20" t="s">
        <v>608</v>
      </c>
      <c r="V19" s="20" t="s">
        <v>609</v>
      </c>
      <c r="W19" s="23" t="s">
        <v>71</v>
      </c>
      <c r="X19" s="36"/>
      <c r="Y19" s="5"/>
      <c r="Z19" s="23" t="s">
        <v>170</v>
      </c>
    </row>
    <row r="20" spans="1:26" ht="24" customHeight="1">
      <c r="A20" s="3">
        <v>8</v>
      </c>
      <c r="B20" s="105">
        <v>42831</v>
      </c>
      <c r="C20" s="106" t="s">
        <v>702</v>
      </c>
      <c r="D20" s="106" t="s">
        <v>576</v>
      </c>
      <c r="E20" s="133" t="s">
        <v>61</v>
      </c>
      <c r="F20" s="133">
        <v>1</v>
      </c>
      <c r="G20" s="109" t="s">
        <v>725</v>
      </c>
      <c r="H20" s="136">
        <v>12</v>
      </c>
      <c r="I20" s="23"/>
      <c r="J20" s="28"/>
      <c r="K20" s="29"/>
      <c r="L20" s="17"/>
      <c r="M20" s="17" t="s">
        <v>38</v>
      </c>
      <c r="N20" s="23">
        <v>243.2</v>
      </c>
      <c r="O20" s="23">
        <v>4</v>
      </c>
      <c r="P20" s="24" t="s">
        <v>49</v>
      </c>
      <c r="Q20" s="17" t="s">
        <v>610</v>
      </c>
      <c r="R20" s="67" t="s">
        <v>544</v>
      </c>
      <c r="S20" s="67" t="s">
        <v>473</v>
      </c>
      <c r="T20" s="27" t="s">
        <v>72</v>
      </c>
      <c r="U20" s="20" t="s">
        <v>608</v>
      </c>
      <c r="V20" s="20" t="s">
        <v>609</v>
      </c>
      <c r="W20" s="23" t="s">
        <v>71</v>
      </c>
      <c r="X20" s="36"/>
      <c r="Y20" s="5"/>
      <c r="Z20" s="23" t="s">
        <v>170</v>
      </c>
    </row>
    <row r="21" spans="1:26" ht="33.75" customHeight="1">
      <c r="A21" s="3">
        <v>9</v>
      </c>
      <c r="B21" s="140">
        <v>42852</v>
      </c>
      <c r="C21" s="106" t="s">
        <v>726</v>
      </c>
      <c r="D21" s="106" t="s">
        <v>727</v>
      </c>
      <c r="E21" s="133" t="s">
        <v>61</v>
      </c>
      <c r="F21" s="133">
        <v>1</v>
      </c>
      <c r="G21" s="109" t="s">
        <v>585</v>
      </c>
      <c r="H21" s="23">
        <v>8</v>
      </c>
      <c r="I21" s="64">
        <v>177</v>
      </c>
      <c r="J21" s="65">
        <v>14</v>
      </c>
      <c r="K21" s="66">
        <v>35</v>
      </c>
      <c r="L21" s="67">
        <v>30</v>
      </c>
      <c r="M21" s="67" t="s">
        <v>38</v>
      </c>
      <c r="N21" s="136">
        <v>62.4</v>
      </c>
      <c r="O21" s="136">
        <v>4</v>
      </c>
      <c r="P21" s="68" t="s">
        <v>49</v>
      </c>
      <c r="Q21" s="67" t="s">
        <v>112</v>
      </c>
      <c r="R21" s="67" t="s">
        <v>627</v>
      </c>
      <c r="S21" s="67" t="s">
        <v>112</v>
      </c>
      <c r="T21" s="69" t="s">
        <v>72</v>
      </c>
      <c r="U21" s="20" t="s">
        <v>729</v>
      </c>
      <c r="V21" s="20" t="s">
        <v>728</v>
      </c>
      <c r="W21" s="23" t="s">
        <v>54</v>
      </c>
      <c r="X21" s="36"/>
      <c r="Y21" s="5"/>
      <c r="Z21" s="23" t="s">
        <v>170</v>
      </c>
    </row>
    <row r="22" spans="1:27" s="152" customFormat="1" ht="25.5" customHeight="1">
      <c r="A22" s="174"/>
      <c r="B22" s="88"/>
      <c r="C22" s="89"/>
      <c r="D22" s="89"/>
      <c r="E22" s="159"/>
      <c r="F22" s="159">
        <f>SUM(F17:F21)</f>
        <v>5</v>
      </c>
      <c r="G22" s="92"/>
      <c r="H22" s="93"/>
      <c r="I22" s="93"/>
      <c r="J22" s="94"/>
      <c r="K22" s="94"/>
      <c r="L22" s="95"/>
      <c r="M22" s="90"/>
      <c r="N22" s="96"/>
      <c r="O22" s="93"/>
      <c r="P22" s="90"/>
      <c r="Q22" s="93"/>
      <c r="R22" s="90"/>
      <c r="S22" s="97"/>
      <c r="T22" s="98"/>
      <c r="U22" s="97"/>
      <c r="V22" s="97"/>
      <c r="W22" s="93"/>
      <c r="X22" s="99"/>
      <c r="Y22" s="99"/>
      <c r="Z22" s="93"/>
      <c r="AA22" s="151"/>
    </row>
    <row r="23" spans="2:27" ht="25.5" customHeight="1">
      <c r="B23" s="157" t="s">
        <v>749</v>
      </c>
      <c r="C23" s="89"/>
      <c r="D23" s="89"/>
      <c r="E23" s="159"/>
      <c r="F23" s="159"/>
      <c r="G23" s="92"/>
      <c r="H23" s="93"/>
      <c r="I23" s="93"/>
      <c r="J23" s="94"/>
      <c r="K23" s="94"/>
      <c r="L23" s="95"/>
      <c r="M23" s="90"/>
      <c r="N23" s="96"/>
      <c r="O23" s="93"/>
      <c r="P23" s="90"/>
      <c r="Q23" s="93"/>
      <c r="R23" s="90"/>
      <c r="S23" s="97"/>
      <c r="T23" s="98"/>
      <c r="U23" s="97"/>
      <c r="V23" s="97"/>
      <c r="W23" s="93"/>
      <c r="X23" s="99"/>
      <c r="Y23" s="99"/>
      <c r="Z23" s="93"/>
      <c r="AA23" s="48"/>
    </row>
    <row r="24" spans="1:26" s="152" customFormat="1" ht="33.75" customHeight="1">
      <c r="A24" s="174">
        <v>10</v>
      </c>
      <c r="B24" s="161">
        <v>42858</v>
      </c>
      <c r="C24" s="118" t="s">
        <v>726</v>
      </c>
      <c r="D24" s="118" t="s">
        <v>730</v>
      </c>
      <c r="E24" s="158" t="s">
        <v>61</v>
      </c>
      <c r="F24" s="158">
        <v>1</v>
      </c>
      <c r="G24" s="121" t="s">
        <v>585</v>
      </c>
      <c r="H24" s="93">
        <v>6</v>
      </c>
      <c r="I24" s="93">
        <v>157</v>
      </c>
      <c r="J24" s="153">
        <v>5</v>
      </c>
      <c r="K24" s="154">
        <v>12</v>
      </c>
      <c r="L24" s="127">
        <v>11</v>
      </c>
      <c r="M24" s="127" t="s">
        <v>38</v>
      </c>
      <c r="N24" s="141">
        <v>150.2</v>
      </c>
      <c r="O24" s="141">
        <v>2</v>
      </c>
      <c r="P24" s="123" t="s">
        <v>49</v>
      </c>
      <c r="Q24" s="125" t="s">
        <v>112</v>
      </c>
      <c r="R24" s="125" t="s">
        <v>627</v>
      </c>
      <c r="S24" s="125" t="s">
        <v>112</v>
      </c>
      <c r="T24" s="98" t="s">
        <v>72</v>
      </c>
      <c r="U24" s="156" t="s">
        <v>729</v>
      </c>
      <c r="V24" s="156" t="s">
        <v>728</v>
      </c>
      <c r="W24" s="93" t="s">
        <v>43</v>
      </c>
      <c r="X24" s="99"/>
      <c r="Y24" s="96"/>
      <c r="Z24" s="93" t="s">
        <v>170</v>
      </c>
    </row>
    <row r="25" spans="1:27" s="152" customFormat="1" ht="25.5" customHeight="1">
      <c r="A25" s="96">
        <v>11</v>
      </c>
      <c r="B25" s="117">
        <v>42858</v>
      </c>
      <c r="C25" s="118" t="s">
        <v>721</v>
      </c>
      <c r="D25" s="118" t="s">
        <v>722</v>
      </c>
      <c r="E25" s="158" t="s">
        <v>61</v>
      </c>
      <c r="F25" s="158">
        <v>1</v>
      </c>
      <c r="G25" s="121" t="s">
        <v>585</v>
      </c>
      <c r="H25" s="141" t="s">
        <v>26</v>
      </c>
      <c r="I25" s="93">
        <v>75</v>
      </c>
      <c r="J25" s="144">
        <v>15</v>
      </c>
      <c r="K25" s="144">
        <v>11</v>
      </c>
      <c r="L25" s="145">
        <v>10</v>
      </c>
      <c r="M25" s="119" t="s">
        <v>38</v>
      </c>
      <c r="N25" s="146">
        <v>63.4</v>
      </c>
      <c r="O25" s="141" t="s">
        <v>58</v>
      </c>
      <c r="P25" s="90" t="s">
        <v>49</v>
      </c>
      <c r="Q25" s="93" t="s">
        <v>610</v>
      </c>
      <c r="R25" s="90"/>
      <c r="S25" s="128" t="s">
        <v>112</v>
      </c>
      <c r="T25" s="98"/>
      <c r="U25" s="97">
        <v>52</v>
      </c>
      <c r="V25" s="97" t="s">
        <v>546</v>
      </c>
      <c r="W25" s="93" t="s">
        <v>51</v>
      </c>
      <c r="X25" s="99"/>
      <c r="Y25" s="99"/>
      <c r="Z25" s="93" t="s">
        <v>170</v>
      </c>
      <c r="AA25" s="151"/>
    </row>
    <row r="26" spans="1:27" s="163" customFormat="1" ht="43.5" customHeight="1">
      <c r="A26" s="96">
        <v>12</v>
      </c>
      <c r="B26" s="117">
        <v>42133</v>
      </c>
      <c r="C26" s="118" t="s">
        <v>658</v>
      </c>
      <c r="D26" s="118" t="s">
        <v>576</v>
      </c>
      <c r="E26" s="158" t="s">
        <v>61</v>
      </c>
      <c r="F26" s="158">
        <v>1</v>
      </c>
      <c r="G26" s="121" t="s">
        <v>731</v>
      </c>
      <c r="H26" s="93" t="s">
        <v>16</v>
      </c>
      <c r="I26" s="93"/>
      <c r="J26" s="94">
        <v>6</v>
      </c>
      <c r="K26" s="94"/>
      <c r="L26" s="95"/>
      <c r="M26" s="90" t="s">
        <v>38</v>
      </c>
      <c r="N26" s="127" t="s">
        <v>732</v>
      </c>
      <c r="O26" s="93">
        <v>3</v>
      </c>
      <c r="P26" s="127" t="s">
        <v>49</v>
      </c>
      <c r="Q26" s="93"/>
      <c r="R26" s="127" t="s">
        <v>651</v>
      </c>
      <c r="S26" s="125"/>
      <c r="T26" s="128" t="s">
        <v>46</v>
      </c>
      <c r="U26" s="97" t="s">
        <v>545</v>
      </c>
      <c r="V26" s="97" t="s">
        <v>546</v>
      </c>
      <c r="W26" s="93" t="s">
        <v>41</v>
      </c>
      <c r="X26" s="99"/>
      <c r="Y26" s="99"/>
      <c r="Z26" s="141" t="s">
        <v>170</v>
      </c>
      <c r="AA26" s="162"/>
    </row>
    <row r="27" spans="1:27" s="163" customFormat="1" ht="43.5" customHeight="1">
      <c r="A27" s="96">
        <v>13</v>
      </c>
      <c r="B27" s="117">
        <v>42872</v>
      </c>
      <c r="C27" s="118" t="s">
        <v>588</v>
      </c>
      <c r="D27" s="118" t="s">
        <v>734</v>
      </c>
      <c r="E27" s="158" t="s">
        <v>61</v>
      </c>
      <c r="F27" s="158">
        <v>1</v>
      </c>
      <c r="G27" s="121" t="s">
        <v>735</v>
      </c>
      <c r="H27" s="141" t="s">
        <v>16</v>
      </c>
      <c r="I27" s="93"/>
      <c r="J27" s="123">
        <v>1.7</v>
      </c>
      <c r="K27" s="123">
        <v>10</v>
      </c>
      <c r="L27" s="124">
        <v>7</v>
      </c>
      <c r="M27" s="125" t="s">
        <v>38</v>
      </c>
      <c r="N27" s="122">
        <v>36</v>
      </c>
      <c r="O27" s="122" t="s">
        <v>59</v>
      </c>
      <c r="P27" s="125" t="s">
        <v>49</v>
      </c>
      <c r="Q27" s="122"/>
      <c r="R27" s="125"/>
      <c r="S27" s="125" t="s">
        <v>652</v>
      </c>
      <c r="T27" s="98" t="s">
        <v>46</v>
      </c>
      <c r="U27" s="98" t="s">
        <v>545</v>
      </c>
      <c r="V27" s="98" t="s">
        <v>546</v>
      </c>
      <c r="W27" s="122" t="s">
        <v>41</v>
      </c>
      <c r="X27" s="99"/>
      <c r="Y27" s="99"/>
      <c r="Z27" s="93" t="s">
        <v>170</v>
      </c>
      <c r="AA27" s="162"/>
    </row>
    <row r="28" spans="1:27" s="163" customFormat="1" ht="43.5" customHeight="1">
      <c r="A28" s="96">
        <v>14</v>
      </c>
      <c r="B28" s="117">
        <v>42884</v>
      </c>
      <c r="C28" s="118" t="s">
        <v>319</v>
      </c>
      <c r="D28" s="118" t="s">
        <v>742</v>
      </c>
      <c r="E28" s="158" t="s">
        <v>61</v>
      </c>
      <c r="F28" s="158">
        <v>1</v>
      </c>
      <c r="G28" s="121" t="s">
        <v>585</v>
      </c>
      <c r="H28" s="141" t="s">
        <v>16</v>
      </c>
      <c r="I28" s="93"/>
      <c r="J28" s="144">
        <v>9</v>
      </c>
      <c r="K28" s="144">
        <v>34.8</v>
      </c>
      <c r="L28" s="145">
        <v>33.5</v>
      </c>
      <c r="M28" s="119" t="s">
        <v>38</v>
      </c>
      <c r="N28" s="146">
        <v>21</v>
      </c>
      <c r="O28" s="141">
        <v>3</v>
      </c>
      <c r="P28" s="127" t="s">
        <v>49</v>
      </c>
      <c r="Q28" s="122"/>
      <c r="R28" s="125"/>
      <c r="S28" s="125"/>
      <c r="T28" s="128"/>
      <c r="U28" s="164">
        <v>26</v>
      </c>
      <c r="V28" s="164">
        <v>220</v>
      </c>
      <c r="W28" s="141" t="s">
        <v>743</v>
      </c>
      <c r="X28" s="99"/>
      <c r="Y28" s="99"/>
      <c r="Z28" s="93" t="s">
        <v>741</v>
      </c>
      <c r="AA28" s="162"/>
    </row>
    <row r="29" spans="1:27" s="163" customFormat="1" ht="43.5" customHeight="1">
      <c r="A29" s="96">
        <v>15</v>
      </c>
      <c r="B29" s="117">
        <v>42885</v>
      </c>
      <c r="C29" s="118" t="s">
        <v>736</v>
      </c>
      <c r="D29" s="118" t="s">
        <v>737</v>
      </c>
      <c r="E29" s="158" t="s">
        <v>61</v>
      </c>
      <c r="F29" s="158">
        <v>1</v>
      </c>
      <c r="G29" s="121" t="s">
        <v>585</v>
      </c>
      <c r="H29" s="93" t="s">
        <v>16</v>
      </c>
      <c r="I29" s="93"/>
      <c r="J29" s="144">
        <v>1</v>
      </c>
      <c r="K29" s="144">
        <v>53</v>
      </c>
      <c r="L29" s="95">
        <v>7</v>
      </c>
      <c r="M29" s="90" t="s">
        <v>38</v>
      </c>
      <c r="N29" s="146">
        <v>61</v>
      </c>
      <c r="O29" s="141" t="s">
        <v>738</v>
      </c>
      <c r="P29" s="127" t="s">
        <v>49</v>
      </c>
      <c r="Q29" s="122"/>
      <c r="R29" s="125"/>
      <c r="S29" s="125"/>
      <c r="T29" s="128" t="s">
        <v>46</v>
      </c>
      <c r="U29" s="97">
        <v>15</v>
      </c>
      <c r="V29" s="97">
        <v>228</v>
      </c>
      <c r="W29" s="93" t="s">
        <v>724</v>
      </c>
      <c r="X29" s="99"/>
      <c r="Y29" s="99"/>
      <c r="Z29" s="93" t="s">
        <v>170</v>
      </c>
      <c r="AA29" s="162"/>
    </row>
    <row r="30" spans="1:27" s="152" customFormat="1" ht="25.5" customHeight="1">
      <c r="A30" s="174"/>
      <c r="B30" s="88"/>
      <c r="C30" s="89"/>
      <c r="D30" s="89"/>
      <c r="E30" s="159"/>
      <c r="F30" s="159">
        <f>SUM(F24:F29)</f>
        <v>6</v>
      </c>
      <c r="G30" s="92"/>
      <c r="H30" s="93"/>
      <c r="I30" s="93"/>
      <c r="J30" s="94"/>
      <c r="K30" s="94"/>
      <c r="L30" s="95"/>
      <c r="M30" s="90"/>
      <c r="N30" s="96"/>
      <c r="O30" s="93"/>
      <c r="P30" s="90"/>
      <c r="Q30" s="93"/>
      <c r="R30" s="90"/>
      <c r="S30" s="97"/>
      <c r="T30" s="98"/>
      <c r="U30" s="97"/>
      <c r="V30" s="97"/>
      <c r="W30" s="93"/>
      <c r="X30" s="99"/>
      <c r="Y30" s="99"/>
      <c r="Z30" s="93"/>
      <c r="AA30" s="151"/>
    </row>
    <row r="31" spans="1:27" s="14" customFormat="1" ht="36" customHeight="1">
      <c r="A31" s="5"/>
      <c r="B31" s="157" t="s">
        <v>750</v>
      </c>
      <c r="C31" s="89"/>
      <c r="D31" s="89"/>
      <c r="E31" s="159"/>
      <c r="F31" s="159"/>
      <c r="G31" s="92"/>
      <c r="H31" s="93"/>
      <c r="I31" s="93"/>
      <c r="J31" s="94"/>
      <c r="K31" s="94"/>
      <c r="L31" s="95"/>
      <c r="M31" s="90"/>
      <c r="N31" s="96"/>
      <c r="O31" s="93"/>
      <c r="P31" s="90"/>
      <c r="Q31" s="93"/>
      <c r="R31" s="90"/>
      <c r="S31" s="97"/>
      <c r="T31" s="98"/>
      <c r="U31" s="97"/>
      <c r="V31" s="97"/>
      <c r="W31" s="93"/>
      <c r="X31" s="99"/>
      <c r="Y31" s="99"/>
      <c r="Z31" s="93"/>
      <c r="AA31" s="131"/>
    </row>
    <row r="32" spans="1:26" s="163" customFormat="1" ht="33.75" customHeight="1">
      <c r="A32" s="96">
        <v>16</v>
      </c>
      <c r="B32" s="117">
        <v>42891</v>
      </c>
      <c r="C32" s="118" t="s">
        <v>702</v>
      </c>
      <c r="D32" s="118" t="s">
        <v>744</v>
      </c>
      <c r="E32" s="158" t="s">
        <v>61</v>
      </c>
      <c r="F32" s="158">
        <v>1</v>
      </c>
      <c r="G32" s="121" t="s">
        <v>585</v>
      </c>
      <c r="H32" s="122">
        <v>10</v>
      </c>
      <c r="I32" s="122"/>
      <c r="J32" s="165">
        <v>12</v>
      </c>
      <c r="K32" s="124">
        <v>152</v>
      </c>
      <c r="L32" s="125">
        <v>151</v>
      </c>
      <c r="M32" s="125" t="s">
        <v>38</v>
      </c>
      <c r="N32" s="93">
        <v>240</v>
      </c>
      <c r="O32" s="93">
        <v>2</v>
      </c>
      <c r="P32" s="123" t="s">
        <v>49</v>
      </c>
      <c r="Q32" s="125" t="s">
        <v>112</v>
      </c>
      <c r="R32" s="125" t="s">
        <v>627</v>
      </c>
      <c r="S32" s="125" t="s">
        <v>112</v>
      </c>
      <c r="T32" s="98" t="s">
        <v>72</v>
      </c>
      <c r="U32" s="155" t="s">
        <v>628</v>
      </c>
      <c r="V32" s="155" t="s">
        <v>629</v>
      </c>
      <c r="W32" s="93" t="s">
        <v>41</v>
      </c>
      <c r="X32" s="99"/>
      <c r="Y32" s="96"/>
      <c r="Z32" s="93" t="s">
        <v>167</v>
      </c>
    </row>
    <row r="33" spans="1:27" s="163" customFormat="1" ht="43.5" customHeight="1">
      <c r="A33" s="96">
        <v>17</v>
      </c>
      <c r="B33" s="117">
        <v>42872</v>
      </c>
      <c r="C33" s="118" t="s">
        <v>588</v>
      </c>
      <c r="D33" s="118" t="s">
        <v>576</v>
      </c>
      <c r="E33" s="158" t="s">
        <v>63</v>
      </c>
      <c r="F33" s="158">
        <v>1</v>
      </c>
      <c r="G33" s="121" t="s">
        <v>733</v>
      </c>
      <c r="H33" s="141" t="s">
        <v>16</v>
      </c>
      <c r="I33" s="93"/>
      <c r="J33" s="123">
        <v>1.7</v>
      </c>
      <c r="K33" s="123">
        <v>10</v>
      </c>
      <c r="L33" s="124">
        <v>7</v>
      </c>
      <c r="M33" s="125" t="s">
        <v>38</v>
      </c>
      <c r="N33" s="122">
        <v>36</v>
      </c>
      <c r="O33" s="122" t="s">
        <v>59</v>
      </c>
      <c r="P33" s="125" t="s">
        <v>49</v>
      </c>
      <c r="Q33" s="122"/>
      <c r="R33" s="125"/>
      <c r="S33" s="125" t="s">
        <v>652</v>
      </c>
      <c r="T33" s="98" t="s">
        <v>46</v>
      </c>
      <c r="U33" s="98" t="s">
        <v>545</v>
      </c>
      <c r="V33" s="98" t="s">
        <v>546</v>
      </c>
      <c r="W33" s="122" t="s">
        <v>41</v>
      </c>
      <c r="X33" s="99"/>
      <c r="Y33" s="99"/>
      <c r="Z33" s="93" t="s">
        <v>170</v>
      </c>
      <c r="AA33" s="162"/>
    </row>
    <row r="34" spans="1:26" s="163" customFormat="1" ht="33.75" customHeight="1">
      <c r="A34" s="96">
        <v>18</v>
      </c>
      <c r="B34" s="117">
        <v>42899</v>
      </c>
      <c r="C34" s="118" t="s">
        <v>711</v>
      </c>
      <c r="D34" s="118" t="s">
        <v>576</v>
      </c>
      <c r="E34" s="158" t="s">
        <v>61</v>
      </c>
      <c r="F34" s="158">
        <v>1</v>
      </c>
      <c r="G34" s="121" t="s">
        <v>712</v>
      </c>
      <c r="H34" s="141">
        <v>12</v>
      </c>
      <c r="I34" s="141">
        <v>142</v>
      </c>
      <c r="J34" s="165"/>
      <c r="K34" s="124"/>
      <c r="L34" s="125"/>
      <c r="M34" s="125"/>
      <c r="N34" s="93"/>
      <c r="O34" s="93"/>
      <c r="P34" s="123"/>
      <c r="Q34" s="125"/>
      <c r="R34" s="125"/>
      <c r="S34" s="125"/>
      <c r="T34" s="98"/>
      <c r="U34" s="155"/>
      <c r="V34" s="155"/>
      <c r="W34" s="93"/>
      <c r="X34" s="99"/>
      <c r="Y34" s="96"/>
      <c r="Z34" s="93" t="s">
        <v>170</v>
      </c>
    </row>
    <row r="35" spans="1:26" s="163" customFormat="1" ht="33.75" customHeight="1">
      <c r="A35" s="96">
        <v>19</v>
      </c>
      <c r="B35" s="117">
        <v>42899</v>
      </c>
      <c r="C35" s="118" t="s">
        <v>711</v>
      </c>
      <c r="D35" s="118" t="s">
        <v>576</v>
      </c>
      <c r="E35" s="158" t="s">
        <v>61</v>
      </c>
      <c r="F35" s="158">
        <v>1</v>
      </c>
      <c r="G35" s="121" t="s">
        <v>713</v>
      </c>
      <c r="H35" s="141">
        <v>12</v>
      </c>
      <c r="I35" s="141">
        <v>152</v>
      </c>
      <c r="J35" s="165">
        <v>12</v>
      </c>
      <c r="K35" s="124">
        <v>152</v>
      </c>
      <c r="L35" s="125">
        <v>151</v>
      </c>
      <c r="M35" s="125" t="s">
        <v>38</v>
      </c>
      <c r="N35" s="93">
        <v>213</v>
      </c>
      <c r="O35" s="93" t="s">
        <v>13</v>
      </c>
      <c r="P35" s="123" t="s">
        <v>49</v>
      </c>
      <c r="Q35" s="125" t="s">
        <v>112</v>
      </c>
      <c r="R35" s="125" t="s">
        <v>627</v>
      </c>
      <c r="S35" s="125" t="s">
        <v>112</v>
      </c>
      <c r="T35" s="98" t="s">
        <v>72</v>
      </c>
      <c r="U35" s="155" t="s">
        <v>628</v>
      </c>
      <c r="V35" s="155" t="s">
        <v>629</v>
      </c>
      <c r="W35" s="93" t="s">
        <v>124</v>
      </c>
      <c r="X35" s="99"/>
      <c r="Y35" s="96"/>
      <c r="Z35" s="93" t="s">
        <v>170</v>
      </c>
    </row>
    <row r="36" spans="1:27" s="163" customFormat="1" ht="25.5" customHeight="1">
      <c r="A36" s="96">
        <v>20</v>
      </c>
      <c r="B36" s="117">
        <v>42906</v>
      </c>
      <c r="C36" s="118" t="s">
        <v>186</v>
      </c>
      <c r="D36" s="118" t="s">
        <v>739</v>
      </c>
      <c r="E36" s="158" t="s">
        <v>61</v>
      </c>
      <c r="F36" s="158">
        <v>1</v>
      </c>
      <c r="G36" s="121" t="s">
        <v>594</v>
      </c>
      <c r="H36" s="141" t="s">
        <v>16</v>
      </c>
      <c r="I36" s="122"/>
      <c r="J36" s="123">
        <v>3</v>
      </c>
      <c r="K36" s="123">
        <v>120</v>
      </c>
      <c r="L36" s="124">
        <v>39.8</v>
      </c>
      <c r="M36" s="125" t="s">
        <v>38</v>
      </c>
      <c r="N36" s="122">
        <v>254.4</v>
      </c>
      <c r="O36" s="122" t="s">
        <v>58</v>
      </c>
      <c r="P36" s="125" t="s">
        <v>49</v>
      </c>
      <c r="Q36" s="122" t="s">
        <v>80</v>
      </c>
      <c r="R36" s="125" t="s">
        <v>636</v>
      </c>
      <c r="S36" s="98" t="s">
        <v>112</v>
      </c>
      <c r="T36" s="98" t="s">
        <v>46</v>
      </c>
      <c r="U36" s="98" t="s">
        <v>545</v>
      </c>
      <c r="V36" s="98" t="s">
        <v>546</v>
      </c>
      <c r="W36" s="93" t="s">
        <v>41</v>
      </c>
      <c r="X36" s="99"/>
      <c r="Y36" s="99"/>
      <c r="Z36" s="93" t="s">
        <v>655</v>
      </c>
      <c r="AA36" s="162"/>
    </row>
    <row r="37" spans="1:26" s="14" customFormat="1" ht="33.75" customHeight="1">
      <c r="A37" s="96">
        <v>21</v>
      </c>
      <c r="B37" s="105">
        <v>42912</v>
      </c>
      <c r="C37" s="106" t="s">
        <v>110</v>
      </c>
      <c r="D37" s="106" t="s">
        <v>576</v>
      </c>
      <c r="E37" s="133" t="s">
        <v>698</v>
      </c>
      <c r="F37" s="133">
        <v>1</v>
      </c>
      <c r="G37" s="109" t="s">
        <v>760</v>
      </c>
      <c r="H37" s="136">
        <v>8</v>
      </c>
      <c r="I37" s="64"/>
      <c r="J37" s="65"/>
      <c r="K37" s="66"/>
      <c r="L37" s="67"/>
      <c r="M37" s="67"/>
      <c r="N37" s="23"/>
      <c r="O37" s="23"/>
      <c r="P37" s="68"/>
      <c r="Q37" s="67"/>
      <c r="R37" s="67"/>
      <c r="S37" s="67"/>
      <c r="T37" s="69"/>
      <c r="U37" s="70"/>
      <c r="V37" s="70"/>
      <c r="W37" s="23"/>
      <c r="X37" s="36"/>
      <c r="Y37" s="5"/>
      <c r="Z37" s="23" t="s">
        <v>167</v>
      </c>
    </row>
    <row r="38" spans="2:27" ht="25.5" customHeight="1">
      <c r="B38" s="88"/>
      <c r="C38" s="89"/>
      <c r="D38" s="89"/>
      <c r="E38" s="159"/>
      <c r="F38" s="159">
        <f>SUM(F32:F37)</f>
        <v>6</v>
      </c>
      <c r="G38" s="92"/>
      <c r="H38" s="93"/>
      <c r="I38" s="93"/>
      <c r="J38" s="94"/>
      <c r="K38" s="94"/>
      <c r="L38" s="95"/>
      <c r="M38" s="90"/>
      <c r="N38" s="96"/>
      <c r="O38" s="93"/>
      <c r="P38" s="90"/>
      <c r="Q38" s="93"/>
      <c r="R38" s="90"/>
      <c r="S38" s="97"/>
      <c r="T38" s="98"/>
      <c r="U38" s="97"/>
      <c r="V38" s="97"/>
      <c r="W38" s="93"/>
      <c r="X38" s="99"/>
      <c r="Y38" s="99"/>
      <c r="Z38" s="93"/>
      <c r="AA38" s="48"/>
    </row>
    <row r="39" spans="2:26" ht="25.5" customHeight="1">
      <c r="B39" s="198" t="s">
        <v>752</v>
      </c>
      <c r="C39" s="198"/>
      <c r="D39" s="198"/>
      <c r="E39" s="132"/>
      <c r="F39" s="158">
        <f>F22+F30+F38</f>
        <v>17</v>
      </c>
      <c r="G39" s="17"/>
      <c r="H39" s="5"/>
      <c r="I39" s="5"/>
      <c r="J39" s="10"/>
      <c r="K39" s="34"/>
      <c r="L39" s="34"/>
      <c r="M39" s="4"/>
      <c r="N39" s="17"/>
      <c r="O39" s="17"/>
      <c r="P39" s="24"/>
      <c r="Q39" s="23"/>
      <c r="R39" s="29"/>
      <c r="S39" s="27"/>
      <c r="T39" s="69"/>
      <c r="U39" s="34"/>
      <c r="V39" s="70"/>
      <c r="W39" s="23"/>
      <c r="X39" s="36"/>
      <c r="Y39" s="36"/>
      <c r="Z39" s="23"/>
    </row>
    <row r="40" spans="2:26" ht="25.5" customHeight="1">
      <c r="B40" s="198" t="s">
        <v>753</v>
      </c>
      <c r="C40" s="198"/>
      <c r="D40" s="198"/>
      <c r="E40" s="132"/>
      <c r="F40" s="169">
        <f>F14+F39</f>
        <v>21</v>
      </c>
      <c r="G40" s="17"/>
      <c r="H40" s="5"/>
      <c r="I40" s="5"/>
      <c r="J40" s="10"/>
      <c r="K40" s="34"/>
      <c r="L40" s="34"/>
      <c r="M40" s="4"/>
      <c r="N40" s="17"/>
      <c r="O40" s="17"/>
      <c r="P40" s="24"/>
      <c r="Q40" s="23"/>
      <c r="R40" s="29"/>
      <c r="S40" s="27"/>
      <c r="T40" s="69"/>
      <c r="U40" s="34"/>
      <c r="V40" s="70"/>
      <c r="W40" s="23"/>
      <c r="X40" s="36"/>
      <c r="Y40" s="36"/>
      <c r="Z40" s="23"/>
    </row>
    <row r="41" spans="2:26" ht="24" customHeight="1">
      <c r="B41" s="13"/>
      <c r="C41" s="22"/>
      <c r="D41" s="22"/>
      <c r="E41" s="132"/>
      <c r="F41" s="132"/>
      <c r="G41" s="17"/>
      <c r="H41" s="23"/>
      <c r="I41" s="23"/>
      <c r="J41" s="10"/>
      <c r="K41" s="19"/>
      <c r="L41" s="17"/>
      <c r="M41" s="17"/>
      <c r="N41" s="5"/>
      <c r="O41" s="23"/>
      <c r="P41" s="21"/>
      <c r="Q41" s="17"/>
      <c r="R41" s="17"/>
      <c r="S41" s="17"/>
      <c r="T41" s="27"/>
      <c r="U41" s="20"/>
      <c r="V41" s="20"/>
      <c r="W41" s="23"/>
      <c r="X41" s="36"/>
      <c r="Y41" s="5"/>
      <c r="Z41" s="5"/>
    </row>
    <row r="42" spans="2:27" ht="25.5" customHeight="1">
      <c r="B42" s="157" t="s">
        <v>755</v>
      </c>
      <c r="C42" s="89"/>
      <c r="D42" s="89"/>
      <c r="E42" s="159"/>
      <c r="F42" s="159"/>
      <c r="G42" s="92"/>
      <c r="H42" s="93"/>
      <c r="I42" s="93"/>
      <c r="J42" s="94"/>
      <c r="K42" s="94"/>
      <c r="L42" s="95"/>
      <c r="M42" s="90"/>
      <c r="N42" s="96"/>
      <c r="O42" s="93"/>
      <c r="P42" s="90"/>
      <c r="Q42" s="93"/>
      <c r="R42" s="90"/>
      <c r="S42" s="97"/>
      <c r="T42" s="98"/>
      <c r="U42" s="97"/>
      <c r="V42" s="97"/>
      <c r="W42" s="93"/>
      <c r="X42" s="99"/>
      <c r="Y42" s="99"/>
      <c r="Z42" s="93"/>
      <c r="AA42" s="48"/>
    </row>
    <row r="43" spans="1:26" s="14" customFormat="1" ht="33.75" customHeight="1">
      <c r="A43" s="5">
        <v>22</v>
      </c>
      <c r="B43" s="105">
        <v>42920</v>
      </c>
      <c r="C43" s="106" t="s">
        <v>110</v>
      </c>
      <c r="D43" s="106" t="s">
        <v>576</v>
      </c>
      <c r="E43" s="133" t="s">
        <v>61</v>
      </c>
      <c r="F43" s="133">
        <v>1</v>
      </c>
      <c r="G43" s="109" t="s">
        <v>760</v>
      </c>
      <c r="H43" s="136">
        <v>8</v>
      </c>
      <c r="I43" s="64"/>
      <c r="J43" s="65"/>
      <c r="K43" s="66"/>
      <c r="L43" s="67"/>
      <c r="M43" s="67"/>
      <c r="N43" s="23"/>
      <c r="O43" s="23"/>
      <c r="P43" s="68"/>
      <c r="Q43" s="67"/>
      <c r="R43" s="67"/>
      <c r="S43" s="67"/>
      <c r="T43" s="69"/>
      <c r="U43" s="70"/>
      <c r="V43" s="70"/>
      <c r="W43" s="23"/>
      <c r="X43" s="36"/>
      <c r="Y43" s="5"/>
      <c r="Z43" s="23" t="s">
        <v>167</v>
      </c>
    </row>
    <row r="44" spans="1:27" s="14" customFormat="1" ht="25.5" customHeight="1">
      <c r="A44" s="5">
        <v>23</v>
      </c>
      <c r="B44" s="105">
        <v>42927</v>
      </c>
      <c r="C44" s="106" t="s">
        <v>765</v>
      </c>
      <c r="D44" s="106" t="s">
        <v>576</v>
      </c>
      <c r="E44" s="133" t="s">
        <v>61</v>
      </c>
      <c r="F44" s="133">
        <v>1</v>
      </c>
      <c r="G44" s="137" t="s">
        <v>766</v>
      </c>
      <c r="H44" s="135" t="s">
        <v>29</v>
      </c>
      <c r="I44" s="64"/>
      <c r="J44" s="6">
        <v>7</v>
      </c>
      <c r="K44" s="6">
        <v>130</v>
      </c>
      <c r="L44" s="19"/>
      <c r="M44" s="4"/>
      <c r="N44" s="5">
        <v>192</v>
      </c>
      <c r="O44" s="5" t="s">
        <v>27</v>
      </c>
      <c r="P44" s="24" t="s">
        <v>49</v>
      </c>
      <c r="Q44" s="17" t="s">
        <v>610</v>
      </c>
      <c r="R44" s="38" t="s">
        <v>767</v>
      </c>
      <c r="S44" s="17" t="s">
        <v>112</v>
      </c>
      <c r="T44" s="38"/>
      <c r="U44" s="27">
        <v>56</v>
      </c>
      <c r="V44" s="20" t="s">
        <v>768</v>
      </c>
      <c r="W44" s="23" t="s">
        <v>54</v>
      </c>
      <c r="X44" s="36"/>
      <c r="Y44" s="36"/>
      <c r="Z44" s="23" t="s">
        <v>580</v>
      </c>
      <c r="AA44" s="131"/>
    </row>
    <row r="45" spans="1:27" s="14" customFormat="1" ht="25.5" customHeight="1">
      <c r="A45" s="5">
        <v>24</v>
      </c>
      <c r="B45" s="105">
        <v>42933</v>
      </c>
      <c r="C45" s="106" t="s">
        <v>492</v>
      </c>
      <c r="D45" s="106" t="s">
        <v>576</v>
      </c>
      <c r="E45" s="133" t="s">
        <v>61</v>
      </c>
      <c r="F45" s="133">
        <v>1</v>
      </c>
      <c r="G45" s="137" t="s">
        <v>769</v>
      </c>
      <c r="H45" s="135" t="s">
        <v>29</v>
      </c>
      <c r="I45" s="64"/>
      <c r="J45" s="6">
        <v>19</v>
      </c>
      <c r="K45" s="6">
        <v>74</v>
      </c>
      <c r="L45" s="19"/>
      <c r="M45" s="4"/>
      <c r="N45" s="5">
        <v>75.4</v>
      </c>
      <c r="O45" s="5" t="s">
        <v>27</v>
      </c>
      <c r="P45" s="24" t="s">
        <v>49</v>
      </c>
      <c r="Q45" s="17" t="s">
        <v>770</v>
      </c>
      <c r="R45" s="38" t="s">
        <v>771</v>
      </c>
      <c r="S45" s="17" t="s">
        <v>691</v>
      </c>
      <c r="T45" s="38"/>
      <c r="U45" s="27">
        <v>61</v>
      </c>
      <c r="V45" s="20" t="s">
        <v>772</v>
      </c>
      <c r="W45" s="23" t="s">
        <v>66</v>
      </c>
      <c r="X45" s="36"/>
      <c r="Y45" s="36"/>
      <c r="Z45" s="23" t="s">
        <v>580</v>
      </c>
      <c r="AA45" s="131"/>
    </row>
    <row r="46" spans="1:26" s="163" customFormat="1" ht="33.75" customHeight="1">
      <c r="A46" s="96">
        <v>25</v>
      </c>
      <c r="B46" s="161">
        <v>42936</v>
      </c>
      <c r="C46" s="118" t="s">
        <v>736</v>
      </c>
      <c r="D46" s="118" t="s">
        <v>761</v>
      </c>
      <c r="E46" s="133" t="s">
        <v>698</v>
      </c>
      <c r="F46" s="158">
        <v>1</v>
      </c>
      <c r="G46" s="121" t="s">
        <v>585</v>
      </c>
      <c r="H46" s="141">
        <v>6</v>
      </c>
      <c r="I46" s="93"/>
      <c r="J46" s="153"/>
      <c r="K46" s="154"/>
      <c r="L46" s="127"/>
      <c r="M46" s="127"/>
      <c r="N46" s="93"/>
      <c r="O46" s="93"/>
      <c r="P46" s="123"/>
      <c r="Q46" s="125"/>
      <c r="R46" s="125"/>
      <c r="S46" s="125"/>
      <c r="T46" s="98"/>
      <c r="U46" s="156"/>
      <c r="V46" s="156"/>
      <c r="W46" s="93"/>
      <c r="X46" s="99"/>
      <c r="Y46" s="96"/>
      <c r="Z46" s="93" t="s">
        <v>170</v>
      </c>
    </row>
    <row r="47" spans="1:27" s="14" customFormat="1" ht="25.5" customHeight="1">
      <c r="A47" s="96">
        <v>26</v>
      </c>
      <c r="B47" s="105">
        <v>42941</v>
      </c>
      <c r="C47" s="106" t="s">
        <v>773</v>
      </c>
      <c r="D47" s="106" t="s">
        <v>576</v>
      </c>
      <c r="E47" s="133" t="s">
        <v>61</v>
      </c>
      <c r="F47" s="133">
        <v>1</v>
      </c>
      <c r="G47" s="137" t="s">
        <v>774</v>
      </c>
      <c r="H47" s="135" t="s">
        <v>29</v>
      </c>
      <c r="I47" s="64"/>
      <c r="J47" s="6">
        <v>1.5</v>
      </c>
      <c r="K47" s="6">
        <v>192</v>
      </c>
      <c r="L47" s="19">
        <v>123</v>
      </c>
      <c r="M47" s="4"/>
      <c r="N47" s="5">
        <v>192</v>
      </c>
      <c r="O47" s="23" t="s">
        <v>59</v>
      </c>
      <c r="P47" s="24" t="s">
        <v>49</v>
      </c>
      <c r="Q47" s="17" t="s">
        <v>610</v>
      </c>
      <c r="R47" s="38" t="s">
        <v>344</v>
      </c>
      <c r="S47" s="17" t="s">
        <v>610</v>
      </c>
      <c r="T47" s="38"/>
      <c r="U47" s="27">
        <v>11</v>
      </c>
      <c r="V47" s="20" t="s">
        <v>151</v>
      </c>
      <c r="W47" s="23" t="s">
        <v>124</v>
      </c>
      <c r="X47" s="36"/>
      <c r="Y47" s="36"/>
      <c r="Z47" s="23" t="s">
        <v>580</v>
      </c>
      <c r="AA47" s="131"/>
    </row>
    <row r="48" spans="1:27" s="163" customFormat="1" ht="25.5" customHeight="1">
      <c r="A48" s="96"/>
      <c r="B48" s="88"/>
      <c r="C48" s="89"/>
      <c r="D48" s="89"/>
      <c r="E48" s="159"/>
      <c r="F48" s="159">
        <f>SUM(F43:F47)</f>
        <v>5</v>
      </c>
      <c r="G48" s="92"/>
      <c r="H48" s="93"/>
      <c r="I48" s="93"/>
      <c r="J48" s="94"/>
      <c r="K48" s="94"/>
      <c r="L48" s="95"/>
      <c r="M48" s="90"/>
      <c r="N48" s="96"/>
      <c r="O48" s="93"/>
      <c r="P48" s="90"/>
      <c r="Q48" s="93"/>
      <c r="R48" s="90"/>
      <c r="S48" s="97"/>
      <c r="T48" s="98"/>
      <c r="U48" s="97"/>
      <c r="V48" s="97"/>
      <c r="W48" s="93"/>
      <c r="X48" s="99"/>
      <c r="Y48" s="99"/>
      <c r="Z48" s="93"/>
      <c r="AA48" s="162"/>
    </row>
    <row r="49" spans="1:27" s="14" customFormat="1" ht="25.5" customHeight="1">
      <c r="A49" s="5"/>
      <c r="B49" s="157" t="s">
        <v>756</v>
      </c>
      <c r="C49" s="89"/>
      <c r="D49" s="89"/>
      <c r="E49" s="159"/>
      <c r="F49" s="159"/>
      <c r="G49" s="92"/>
      <c r="H49" s="93"/>
      <c r="I49" s="93"/>
      <c r="J49" s="94"/>
      <c r="K49" s="94"/>
      <c r="L49" s="95"/>
      <c r="M49" s="90"/>
      <c r="N49" s="96"/>
      <c r="O49" s="93"/>
      <c r="P49" s="90"/>
      <c r="Q49" s="93"/>
      <c r="R49" s="90"/>
      <c r="S49" s="97"/>
      <c r="T49" s="98"/>
      <c r="U49" s="97"/>
      <c r="V49" s="97"/>
      <c r="W49" s="93"/>
      <c r="X49" s="99"/>
      <c r="Y49" s="99"/>
      <c r="Z49" s="93"/>
      <c r="AA49" s="131"/>
    </row>
    <row r="50" spans="1:26" s="163" customFormat="1" ht="33.75" customHeight="1">
      <c r="A50" s="96">
        <v>27</v>
      </c>
      <c r="B50" s="161">
        <v>42961</v>
      </c>
      <c r="C50" s="118" t="s">
        <v>736</v>
      </c>
      <c r="D50" s="118" t="s">
        <v>761</v>
      </c>
      <c r="E50" s="158" t="s">
        <v>762</v>
      </c>
      <c r="F50" s="158">
        <v>1</v>
      </c>
      <c r="G50" s="121" t="s">
        <v>585</v>
      </c>
      <c r="H50" s="141">
        <v>6</v>
      </c>
      <c r="I50" s="93"/>
      <c r="J50" s="153"/>
      <c r="K50" s="154"/>
      <c r="L50" s="127"/>
      <c r="M50" s="127"/>
      <c r="N50" s="93"/>
      <c r="O50" s="93"/>
      <c r="P50" s="123"/>
      <c r="Q50" s="125"/>
      <c r="R50" s="125"/>
      <c r="S50" s="125"/>
      <c r="T50" s="98"/>
      <c r="U50" s="156"/>
      <c r="V50" s="156"/>
      <c r="W50" s="93"/>
      <c r="X50" s="99"/>
      <c r="Y50" s="96"/>
      <c r="Z50" s="93" t="s">
        <v>170</v>
      </c>
    </row>
    <row r="51" spans="1:27" s="163" customFormat="1" ht="25.5" customHeight="1">
      <c r="A51" s="96">
        <v>28</v>
      </c>
      <c r="B51" s="161">
        <v>42968</v>
      </c>
      <c r="C51" s="118" t="s">
        <v>658</v>
      </c>
      <c r="D51" s="118" t="s">
        <v>576</v>
      </c>
      <c r="E51" s="158" t="s">
        <v>762</v>
      </c>
      <c r="F51" s="158">
        <v>1</v>
      </c>
      <c r="G51" s="121" t="s">
        <v>763</v>
      </c>
      <c r="H51" s="141"/>
      <c r="I51" s="93"/>
      <c r="J51" s="94"/>
      <c r="K51" s="94"/>
      <c r="L51" s="95"/>
      <c r="M51" s="90"/>
      <c r="N51" s="96"/>
      <c r="O51" s="93"/>
      <c r="P51" s="90"/>
      <c r="Q51" s="93"/>
      <c r="R51" s="90"/>
      <c r="S51" s="128"/>
      <c r="T51" s="98"/>
      <c r="U51" s="97"/>
      <c r="V51" s="97"/>
      <c r="W51" s="93"/>
      <c r="X51" s="99"/>
      <c r="Y51" s="99"/>
      <c r="Z51" s="93"/>
      <c r="AA51" s="162"/>
    </row>
    <row r="52" spans="1:27" s="163" customFormat="1" ht="43.5" customHeight="1">
      <c r="A52" s="96">
        <v>29</v>
      </c>
      <c r="B52" s="161">
        <v>42968</v>
      </c>
      <c r="C52" s="118" t="s">
        <v>775</v>
      </c>
      <c r="D52" s="118" t="s">
        <v>776</v>
      </c>
      <c r="E52" s="158" t="s">
        <v>61</v>
      </c>
      <c r="F52" s="158">
        <v>1</v>
      </c>
      <c r="G52" s="121" t="s">
        <v>585</v>
      </c>
      <c r="H52" s="141">
        <v>49.1</v>
      </c>
      <c r="I52" s="93"/>
      <c r="J52" s="94">
        <v>10</v>
      </c>
      <c r="K52" s="94">
        <v>110</v>
      </c>
      <c r="L52" s="95">
        <v>49.1</v>
      </c>
      <c r="M52" s="90"/>
      <c r="N52" s="127">
        <v>240</v>
      </c>
      <c r="O52" s="93" t="s">
        <v>777</v>
      </c>
      <c r="P52" s="24" t="s">
        <v>49</v>
      </c>
      <c r="Q52" s="17" t="s">
        <v>610</v>
      </c>
      <c r="R52" s="38" t="s">
        <v>778</v>
      </c>
      <c r="S52" s="17" t="s">
        <v>610</v>
      </c>
      <c r="T52" s="128"/>
      <c r="U52" s="97">
        <v>31</v>
      </c>
      <c r="V52" s="97">
        <v>460</v>
      </c>
      <c r="W52" s="23" t="s">
        <v>779</v>
      </c>
      <c r="X52" s="99"/>
      <c r="Y52" s="99"/>
      <c r="Z52" s="93" t="s">
        <v>170</v>
      </c>
      <c r="AA52" s="162"/>
    </row>
    <row r="53" spans="1:27" s="163" customFormat="1" ht="43.5" customHeight="1">
      <c r="A53" s="96">
        <v>30</v>
      </c>
      <c r="B53" s="161">
        <v>42968</v>
      </c>
      <c r="C53" s="118" t="s">
        <v>784</v>
      </c>
      <c r="D53" s="118" t="s">
        <v>776</v>
      </c>
      <c r="E53" s="158" t="s">
        <v>61</v>
      </c>
      <c r="F53" s="158">
        <v>1</v>
      </c>
      <c r="G53" s="121" t="s">
        <v>585</v>
      </c>
      <c r="H53" s="141">
        <v>49.1</v>
      </c>
      <c r="I53" s="93"/>
      <c r="J53" s="129">
        <v>12</v>
      </c>
      <c r="K53" s="129">
        <v>170</v>
      </c>
      <c r="L53" s="154">
        <v>161</v>
      </c>
      <c r="M53" s="90"/>
      <c r="N53" s="127">
        <v>185.4</v>
      </c>
      <c r="O53" s="93" t="s">
        <v>58</v>
      </c>
      <c r="P53" s="24" t="s">
        <v>49</v>
      </c>
      <c r="Q53" s="17" t="s">
        <v>610</v>
      </c>
      <c r="R53" s="38" t="s">
        <v>785</v>
      </c>
      <c r="S53" s="17" t="s">
        <v>610</v>
      </c>
      <c r="T53" s="128"/>
      <c r="U53" s="97">
        <v>42</v>
      </c>
      <c r="V53" s="97">
        <v>451</v>
      </c>
      <c r="W53" s="23" t="s">
        <v>786</v>
      </c>
      <c r="X53" s="99"/>
      <c r="Y53" s="99"/>
      <c r="Z53" s="93" t="s">
        <v>611</v>
      </c>
      <c r="AA53" s="162"/>
    </row>
    <row r="54" spans="1:27" s="14" customFormat="1" ht="25.5" customHeight="1">
      <c r="A54" s="96">
        <v>31</v>
      </c>
      <c r="B54" s="105">
        <v>42975</v>
      </c>
      <c r="C54" s="106" t="s">
        <v>765</v>
      </c>
      <c r="D54" s="106" t="s">
        <v>576</v>
      </c>
      <c r="E54" s="133" t="s">
        <v>61</v>
      </c>
      <c r="F54" s="133">
        <v>1</v>
      </c>
      <c r="G54" s="137" t="s">
        <v>766</v>
      </c>
      <c r="H54" s="135" t="s">
        <v>29</v>
      </c>
      <c r="I54" s="64"/>
      <c r="J54" s="6">
        <v>6</v>
      </c>
      <c r="K54" s="6">
        <v>130</v>
      </c>
      <c r="L54" s="19">
        <v>25</v>
      </c>
      <c r="M54" s="4"/>
      <c r="N54" s="5">
        <v>192</v>
      </c>
      <c r="O54" s="5" t="s">
        <v>27</v>
      </c>
      <c r="P54" s="24" t="s">
        <v>49</v>
      </c>
      <c r="Q54" s="17" t="s">
        <v>610</v>
      </c>
      <c r="R54" s="38" t="s">
        <v>780</v>
      </c>
      <c r="S54" s="17" t="s">
        <v>112</v>
      </c>
      <c r="T54" s="38"/>
      <c r="U54" s="27">
        <v>35</v>
      </c>
      <c r="V54" s="20" t="s">
        <v>768</v>
      </c>
      <c r="W54" s="23" t="s">
        <v>62</v>
      </c>
      <c r="X54" s="36"/>
      <c r="Y54" s="36"/>
      <c r="Z54" s="23" t="s">
        <v>580</v>
      </c>
      <c r="AA54" s="131"/>
    </row>
    <row r="55" spans="1:27" s="163" customFormat="1" ht="25.5" customHeight="1">
      <c r="A55" s="96"/>
      <c r="B55" s="88"/>
      <c r="C55" s="89"/>
      <c r="D55" s="89"/>
      <c r="E55" s="159"/>
      <c r="F55" s="159">
        <f>SUM(F50:F54)</f>
        <v>5</v>
      </c>
      <c r="G55" s="92"/>
      <c r="H55" s="93"/>
      <c r="I55" s="93"/>
      <c r="J55" s="94"/>
      <c r="K55" s="94"/>
      <c r="L55" s="95"/>
      <c r="M55" s="90"/>
      <c r="N55" s="96"/>
      <c r="O55" s="93"/>
      <c r="P55" s="90"/>
      <c r="Q55" s="93"/>
      <c r="R55" s="90"/>
      <c r="S55" s="97"/>
      <c r="T55" s="98"/>
      <c r="U55" s="97"/>
      <c r="V55" s="97"/>
      <c r="W55" s="93"/>
      <c r="X55" s="99"/>
      <c r="Y55" s="99"/>
      <c r="Z55" s="93"/>
      <c r="AA55" s="162"/>
    </row>
    <row r="56" spans="1:27" s="14" customFormat="1" ht="36" customHeight="1">
      <c r="A56" s="5"/>
      <c r="B56" s="157" t="s">
        <v>757</v>
      </c>
      <c r="C56" s="89"/>
      <c r="D56" s="89"/>
      <c r="E56" s="159"/>
      <c r="F56" s="159"/>
      <c r="G56" s="92"/>
      <c r="H56" s="93"/>
      <c r="I56" s="93"/>
      <c r="J56" s="172"/>
      <c r="K56" s="94"/>
      <c r="L56" s="95"/>
      <c r="M56" s="90"/>
      <c r="N56" s="96"/>
      <c r="O56" s="93"/>
      <c r="P56" s="90"/>
      <c r="Q56" s="93"/>
      <c r="R56" s="90"/>
      <c r="S56" s="97"/>
      <c r="T56" s="98"/>
      <c r="U56" s="97"/>
      <c r="V56" s="97"/>
      <c r="W56" s="93"/>
      <c r="X56" s="99"/>
      <c r="Y56" s="99"/>
      <c r="Z56" s="93"/>
      <c r="AA56" s="131"/>
    </row>
    <row r="57" spans="1:26" s="163" customFormat="1" ht="33.75" customHeight="1">
      <c r="A57" s="96">
        <v>32</v>
      </c>
      <c r="B57" s="117">
        <v>42983</v>
      </c>
      <c r="C57" s="118" t="s">
        <v>664</v>
      </c>
      <c r="D57" s="118" t="s">
        <v>576</v>
      </c>
      <c r="E57" s="158" t="s">
        <v>701</v>
      </c>
      <c r="F57" s="158">
        <v>1</v>
      </c>
      <c r="G57" s="121" t="s">
        <v>764</v>
      </c>
      <c r="H57" s="122"/>
      <c r="I57" s="122"/>
      <c r="J57" s="165"/>
      <c r="K57" s="124"/>
      <c r="L57" s="125"/>
      <c r="M57" s="125"/>
      <c r="N57" s="93"/>
      <c r="O57" s="93"/>
      <c r="P57" s="123"/>
      <c r="Q57" s="125"/>
      <c r="R57" s="125"/>
      <c r="S57" s="125"/>
      <c r="T57" s="98"/>
      <c r="U57" s="155"/>
      <c r="V57" s="155"/>
      <c r="W57" s="93"/>
      <c r="X57" s="99"/>
      <c r="Y57" s="96"/>
      <c r="Z57" s="93" t="s">
        <v>167</v>
      </c>
    </row>
    <row r="58" spans="1:27" s="14" customFormat="1" ht="25.5" customHeight="1">
      <c r="A58" s="5">
        <v>33</v>
      </c>
      <c r="B58" s="105">
        <v>42983</v>
      </c>
      <c r="C58" s="106" t="s">
        <v>588</v>
      </c>
      <c r="D58" s="106" t="s">
        <v>576</v>
      </c>
      <c r="E58" s="133" t="s">
        <v>61</v>
      </c>
      <c r="F58" s="133">
        <v>1</v>
      </c>
      <c r="G58" s="137" t="s">
        <v>781</v>
      </c>
      <c r="H58" s="135" t="s">
        <v>29</v>
      </c>
      <c r="I58" s="64"/>
      <c r="J58" s="6">
        <v>6</v>
      </c>
      <c r="K58" s="6">
        <v>130</v>
      </c>
      <c r="L58" s="19">
        <v>25</v>
      </c>
      <c r="M58" s="4"/>
      <c r="N58" s="5">
        <v>192</v>
      </c>
      <c r="O58" s="5" t="s">
        <v>27</v>
      </c>
      <c r="P58" s="24" t="s">
        <v>49</v>
      </c>
      <c r="Q58" s="17" t="s">
        <v>610</v>
      </c>
      <c r="R58" s="38" t="s">
        <v>780</v>
      </c>
      <c r="S58" s="17" t="s">
        <v>112</v>
      </c>
      <c r="T58" s="38"/>
      <c r="U58" s="27">
        <v>35</v>
      </c>
      <c r="V58" s="20" t="s">
        <v>768</v>
      </c>
      <c r="W58" s="23" t="s">
        <v>62</v>
      </c>
      <c r="X58" s="36"/>
      <c r="Y58" s="36"/>
      <c r="Z58" s="23" t="s">
        <v>580</v>
      </c>
      <c r="AA58" s="131"/>
    </row>
    <row r="59" spans="1:27" s="14" customFormat="1" ht="25.5" customHeight="1">
      <c r="A59" s="5">
        <v>34</v>
      </c>
      <c r="B59" s="105">
        <v>42989</v>
      </c>
      <c r="C59" s="106" t="s">
        <v>787</v>
      </c>
      <c r="D59" s="106" t="s">
        <v>788</v>
      </c>
      <c r="E59" s="158" t="s">
        <v>701</v>
      </c>
      <c r="F59" s="133">
        <v>1</v>
      </c>
      <c r="G59" s="137" t="s">
        <v>789</v>
      </c>
      <c r="H59" s="135"/>
      <c r="I59" s="64"/>
      <c r="J59" s="6">
        <v>19</v>
      </c>
      <c r="K59" s="6"/>
      <c r="L59" s="19">
        <v>8.35</v>
      </c>
      <c r="M59" s="4"/>
      <c r="N59" s="5">
        <v>39.9</v>
      </c>
      <c r="O59" s="5">
        <v>4</v>
      </c>
      <c r="P59" s="24"/>
      <c r="Q59" s="17" t="s">
        <v>790</v>
      </c>
      <c r="R59" s="38" t="s">
        <v>791</v>
      </c>
      <c r="S59" s="17" t="s">
        <v>55</v>
      </c>
      <c r="T59" s="38"/>
      <c r="U59" s="27"/>
      <c r="V59" s="20" t="s">
        <v>151</v>
      </c>
      <c r="W59" s="23" t="s">
        <v>62</v>
      </c>
      <c r="X59" s="36"/>
      <c r="Y59" s="36"/>
      <c r="Z59" s="23" t="s">
        <v>611</v>
      </c>
      <c r="AA59" s="131"/>
    </row>
    <row r="60" spans="1:26" s="163" customFormat="1" ht="33.75" customHeight="1">
      <c r="A60" s="96">
        <v>35</v>
      </c>
      <c r="B60" s="117">
        <v>42996</v>
      </c>
      <c r="C60" s="118" t="s">
        <v>664</v>
      </c>
      <c r="D60" s="118" t="s">
        <v>576</v>
      </c>
      <c r="E60" s="158" t="s">
        <v>681</v>
      </c>
      <c r="F60" s="158">
        <v>1</v>
      </c>
      <c r="G60" s="121" t="s">
        <v>764</v>
      </c>
      <c r="H60" s="122"/>
      <c r="I60" s="122"/>
      <c r="J60" s="165"/>
      <c r="K60" s="124"/>
      <c r="L60" s="125"/>
      <c r="M60" s="125"/>
      <c r="N60" s="93"/>
      <c r="O60" s="93"/>
      <c r="P60" s="123"/>
      <c r="Q60" s="125"/>
      <c r="R60" s="125"/>
      <c r="S60" s="125"/>
      <c r="T60" s="98"/>
      <c r="U60" s="155"/>
      <c r="V60" s="155"/>
      <c r="W60" s="93"/>
      <c r="X60" s="99"/>
      <c r="Y60" s="96"/>
      <c r="Z60" s="93" t="s">
        <v>167</v>
      </c>
    </row>
    <row r="61" spans="1:27" s="14" customFormat="1" ht="39.75" customHeight="1">
      <c r="A61" s="96">
        <v>36</v>
      </c>
      <c r="B61" s="105">
        <v>42996</v>
      </c>
      <c r="C61" s="106" t="s">
        <v>795</v>
      </c>
      <c r="D61" s="106" t="s">
        <v>576</v>
      </c>
      <c r="E61" s="133" t="s">
        <v>61</v>
      </c>
      <c r="F61" s="133">
        <v>1</v>
      </c>
      <c r="G61" s="137" t="s">
        <v>796</v>
      </c>
      <c r="H61" s="136">
        <v>12</v>
      </c>
      <c r="I61" s="23">
        <v>114.5</v>
      </c>
      <c r="J61" s="68"/>
      <c r="K61" s="24" t="s">
        <v>806</v>
      </c>
      <c r="L61" s="29">
        <v>83</v>
      </c>
      <c r="M61" s="67"/>
      <c r="N61" s="23">
        <v>112</v>
      </c>
      <c r="O61" s="23" t="s">
        <v>27</v>
      </c>
      <c r="P61" s="24" t="s">
        <v>49</v>
      </c>
      <c r="Q61" s="17" t="s">
        <v>610</v>
      </c>
      <c r="R61" s="38" t="s">
        <v>802</v>
      </c>
      <c r="S61" s="17" t="s">
        <v>112</v>
      </c>
      <c r="T61" s="173"/>
      <c r="U61" s="27">
        <v>73</v>
      </c>
      <c r="V61" s="20" t="s">
        <v>804</v>
      </c>
      <c r="W61" s="23" t="s">
        <v>803</v>
      </c>
      <c r="X61" s="36"/>
      <c r="Y61" s="36"/>
      <c r="Z61" s="23" t="s">
        <v>580</v>
      </c>
      <c r="AA61" s="131"/>
    </row>
    <row r="62" spans="1:27" s="14" customFormat="1" ht="33" customHeight="1">
      <c r="A62" s="96">
        <v>37</v>
      </c>
      <c r="B62" s="105">
        <v>43003</v>
      </c>
      <c r="C62" s="106" t="s">
        <v>782</v>
      </c>
      <c r="D62" s="106" t="s">
        <v>576</v>
      </c>
      <c r="E62" s="133" t="s">
        <v>61</v>
      </c>
      <c r="F62" s="133">
        <v>1</v>
      </c>
      <c r="G62" s="137" t="s">
        <v>783</v>
      </c>
      <c r="H62" s="136">
        <v>8</v>
      </c>
      <c r="I62" s="64"/>
      <c r="J62" s="68"/>
      <c r="K62" s="24" t="s">
        <v>806</v>
      </c>
      <c r="L62" s="29">
        <v>153</v>
      </c>
      <c r="M62" s="67"/>
      <c r="N62" s="23">
        <v>192</v>
      </c>
      <c r="O62" s="23" t="s">
        <v>58</v>
      </c>
      <c r="P62" s="24" t="s">
        <v>49</v>
      </c>
      <c r="Q62" s="17" t="s">
        <v>610</v>
      </c>
      <c r="R62" s="38" t="s">
        <v>805</v>
      </c>
      <c r="S62" s="17" t="s">
        <v>112</v>
      </c>
      <c r="T62" s="173"/>
      <c r="U62" s="27">
        <v>20</v>
      </c>
      <c r="V62" s="20" t="s">
        <v>807</v>
      </c>
      <c r="W62" s="23" t="s">
        <v>7</v>
      </c>
      <c r="X62" s="36"/>
      <c r="Y62" s="36"/>
      <c r="Z62" s="23" t="s">
        <v>580</v>
      </c>
      <c r="AA62" s="131"/>
    </row>
    <row r="63" spans="1:26" s="163" customFormat="1" ht="33.75" customHeight="1">
      <c r="A63" s="96">
        <v>38</v>
      </c>
      <c r="B63" s="105">
        <v>43003</v>
      </c>
      <c r="C63" s="118" t="s">
        <v>658</v>
      </c>
      <c r="D63" s="118" t="s">
        <v>576</v>
      </c>
      <c r="E63" s="133" t="s">
        <v>61</v>
      </c>
      <c r="F63" s="158">
        <v>1</v>
      </c>
      <c r="G63" s="137" t="s">
        <v>763</v>
      </c>
      <c r="H63" s="136" t="s">
        <v>26</v>
      </c>
      <c r="I63" s="93">
        <v>188.2</v>
      </c>
      <c r="J63" s="165">
        <v>12</v>
      </c>
      <c r="K63" s="124">
        <v>152</v>
      </c>
      <c r="L63" s="127">
        <v>114.5</v>
      </c>
      <c r="M63" s="127" t="s">
        <v>38</v>
      </c>
      <c r="N63" s="93">
        <v>213</v>
      </c>
      <c r="O63" s="93" t="s">
        <v>13</v>
      </c>
      <c r="P63" s="123" t="s">
        <v>49</v>
      </c>
      <c r="Q63" s="125" t="s">
        <v>112</v>
      </c>
      <c r="R63" s="125" t="s">
        <v>627</v>
      </c>
      <c r="S63" s="125" t="s">
        <v>112</v>
      </c>
      <c r="T63" s="98" t="s">
        <v>72</v>
      </c>
      <c r="U63" s="155" t="s">
        <v>628</v>
      </c>
      <c r="V63" s="155" t="s">
        <v>629</v>
      </c>
      <c r="W63" s="93" t="s">
        <v>124</v>
      </c>
      <c r="X63" s="99"/>
      <c r="Y63" s="96"/>
      <c r="Z63" s="93" t="s">
        <v>167</v>
      </c>
    </row>
    <row r="64" spans="1:27" s="14" customFormat="1" ht="25.5" customHeight="1">
      <c r="A64" s="5">
        <v>39</v>
      </c>
      <c r="B64" s="105">
        <v>43003</v>
      </c>
      <c r="C64" s="106" t="s">
        <v>787</v>
      </c>
      <c r="D64" s="106" t="s">
        <v>793</v>
      </c>
      <c r="E64" s="133" t="s">
        <v>61</v>
      </c>
      <c r="F64" s="133">
        <v>1</v>
      </c>
      <c r="G64" s="137" t="s">
        <v>794</v>
      </c>
      <c r="H64" s="135"/>
      <c r="I64" s="64"/>
      <c r="J64" s="6"/>
      <c r="K64" s="6"/>
      <c r="L64" s="19"/>
      <c r="M64" s="4"/>
      <c r="N64" s="5">
        <v>72</v>
      </c>
      <c r="O64" s="93" t="s">
        <v>13</v>
      </c>
      <c r="P64" s="129" t="s">
        <v>49</v>
      </c>
      <c r="Q64" s="127" t="s">
        <v>112</v>
      </c>
      <c r="R64" s="38"/>
      <c r="S64" s="127" t="s">
        <v>112</v>
      </c>
      <c r="T64" s="38"/>
      <c r="U64" s="27"/>
      <c r="V64" s="20"/>
      <c r="W64" s="93" t="s">
        <v>43</v>
      </c>
      <c r="X64" s="36"/>
      <c r="Y64" s="36"/>
      <c r="Z64" s="23" t="s">
        <v>611</v>
      </c>
      <c r="AA64" s="131"/>
    </row>
    <row r="65" spans="1:27" s="14" customFormat="1" ht="25.5" customHeight="1">
      <c r="A65" s="5"/>
      <c r="B65" s="88"/>
      <c r="C65" s="89"/>
      <c r="D65" s="89"/>
      <c r="E65" s="159"/>
      <c r="F65" s="159">
        <f>SUM(F57:F64)</f>
        <v>8</v>
      </c>
      <c r="G65" s="92"/>
      <c r="H65" s="93"/>
      <c r="I65" s="93"/>
      <c r="J65" s="94"/>
      <c r="K65" s="94"/>
      <c r="L65" s="95"/>
      <c r="M65" s="90"/>
      <c r="N65" s="96"/>
      <c r="O65" s="93"/>
      <c r="P65" s="127"/>
      <c r="Q65" s="93"/>
      <c r="R65" s="127"/>
      <c r="S65" s="128"/>
      <c r="T65" s="128"/>
      <c r="U65" s="97"/>
      <c r="V65" s="97"/>
      <c r="W65" s="93"/>
      <c r="X65" s="99"/>
      <c r="Y65" s="99"/>
      <c r="Z65" s="93"/>
      <c r="AA65" s="131"/>
    </row>
    <row r="66" spans="1:26" s="14" customFormat="1" ht="25.5" customHeight="1">
      <c r="A66" s="5"/>
      <c r="B66" s="198" t="s">
        <v>758</v>
      </c>
      <c r="C66" s="198"/>
      <c r="D66" s="198"/>
      <c r="E66" s="132"/>
      <c r="F66" s="159">
        <f>F48+F55+F65</f>
        <v>18</v>
      </c>
      <c r="G66" s="17"/>
      <c r="H66" s="5"/>
      <c r="I66" s="5"/>
      <c r="J66" s="10"/>
      <c r="K66" s="34"/>
      <c r="L66" s="34"/>
      <c r="M66" s="4"/>
      <c r="N66" s="17"/>
      <c r="O66" s="17"/>
      <c r="P66" s="24"/>
      <c r="Q66" s="23"/>
      <c r="R66" s="29"/>
      <c r="S66" s="27"/>
      <c r="T66" s="69"/>
      <c r="U66" s="34"/>
      <c r="V66" s="70"/>
      <c r="W66" s="23"/>
      <c r="X66" s="36"/>
      <c r="Y66" s="36"/>
      <c r="Z66" s="23"/>
    </row>
    <row r="67" spans="1:26" s="14" customFormat="1" ht="25.5" customHeight="1">
      <c r="A67" s="5"/>
      <c r="B67" s="198" t="s">
        <v>759</v>
      </c>
      <c r="C67" s="198"/>
      <c r="D67" s="198"/>
      <c r="E67" s="132"/>
      <c r="F67" s="166">
        <f>F14+F39+F66</f>
        <v>39</v>
      </c>
      <c r="G67" s="17"/>
      <c r="H67" s="5"/>
      <c r="I67" s="5"/>
      <c r="J67" s="10"/>
      <c r="K67" s="34"/>
      <c r="L67" s="34"/>
      <c r="M67" s="4"/>
      <c r="N67" s="17"/>
      <c r="O67" s="17"/>
      <c r="P67" s="24"/>
      <c r="Q67" s="23"/>
      <c r="R67" s="29"/>
      <c r="S67" s="27"/>
      <c r="T67" s="69"/>
      <c r="U67" s="34"/>
      <c r="V67" s="70"/>
      <c r="W67" s="23"/>
      <c r="X67" s="36"/>
      <c r="Y67" s="36"/>
      <c r="Z67" s="23"/>
    </row>
    <row r="68" spans="1:26" s="14" customFormat="1" ht="25.5" customHeight="1">
      <c r="A68" s="5"/>
      <c r="B68" s="157"/>
      <c r="C68" s="157"/>
      <c r="D68" s="157"/>
      <c r="E68" s="132"/>
      <c r="F68" s="166"/>
      <c r="G68" s="17"/>
      <c r="H68" s="5"/>
      <c r="I68" s="5"/>
      <c r="J68" s="10"/>
      <c r="K68" s="34"/>
      <c r="L68" s="34"/>
      <c r="M68" s="4"/>
      <c r="N68" s="17"/>
      <c r="O68" s="17"/>
      <c r="P68" s="24"/>
      <c r="Q68" s="23"/>
      <c r="R68" s="29"/>
      <c r="S68" s="27"/>
      <c r="T68" s="69"/>
      <c r="U68" s="34"/>
      <c r="V68" s="70"/>
      <c r="W68" s="23"/>
      <c r="X68" s="36"/>
      <c r="Y68" s="36"/>
      <c r="Z68" s="23"/>
    </row>
    <row r="69" spans="2:27" ht="25.5" customHeight="1">
      <c r="B69" s="157" t="s">
        <v>797</v>
      </c>
      <c r="C69" s="89"/>
      <c r="D69" s="89"/>
      <c r="E69" s="159"/>
      <c r="F69" s="159"/>
      <c r="G69" s="92"/>
      <c r="H69" s="93"/>
      <c r="I69" s="93"/>
      <c r="J69" s="94"/>
      <c r="K69" s="94"/>
      <c r="L69" s="95"/>
      <c r="M69" s="90"/>
      <c r="N69" s="96"/>
      <c r="O69" s="93"/>
      <c r="P69" s="90"/>
      <c r="Q69" s="93"/>
      <c r="R69" s="90"/>
      <c r="S69" s="97"/>
      <c r="T69" s="98"/>
      <c r="U69" s="97"/>
      <c r="V69" s="97"/>
      <c r="W69" s="93"/>
      <c r="X69" s="99"/>
      <c r="Y69" s="99"/>
      <c r="Z69" s="93"/>
      <c r="AA69" s="48"/>
    </row>
    <row r="70" spans="1:26" s="14" customFormat="1" ht="33.75" customHeight="1">
      <c r="A70" s="5">
        <v>40</v>
      </c>
      <c r="B70" s="105">
        <v>43018</v>
      </c>
      <c r="C70" s="106" t="s">
        <v>602</v>
      </c>
      <c r="D70" s="106" t="s">
        <v>576</v>
      </c>
      <c r="E70" s="133" t="s">
        <v>808</v>
      </c>
      <c r="F70" s="133">
        <v>1</v>
      </c>
      <c r="G70" s="137" t="s">
        <v>809</v>
      </c>
      <c r="H70" s="136" t="s">
        <v>27</v>
      </c>
      <c r="I70" s="64"/>
      <c r="J70" s="65"/>
      <c r="K70" s="66"/>
      <c r="L70" s="67"/>
      <c r="M70" s="67"/>
      <c r="N70" s="23">
        <v>138</v>
      </c>
      <c r="O70" s="23" t="s">
        <v>738</v>
      </c>
      <c r="P70" s="24" t="s">
        <v>49</v>
      </c>
      <c r="Q70" s="17" t="s">
        <v>80</v>
      </c>
      <c r="R70" s="17" t="s">
        <v>810</v>
      </c>
      <c r="S70" s="17" t="s">
        <v>40</v>
      </c>
      <c r="T70" s="27"/>
      <c r="U70" s="20" t="s">
        <v>811</v>
      </c>
      <c r="V70" s="20"/>
      <c r="W70" s="23" t="s">
        <v>724</v>
      </c>
      <c r="X70" s="36"/>
      <c r="Y70" s="5"/>
      <c r="Z70" s="23" t="s">
        <v>167</v>
      </c>
    </row>
    <row r="71" spans="1:27" s="14" customFormat="1" ht="25.5" customHeight="1">
      <c r="A71" s="5">
        <v>41</v>
      </c>
      <c r="B71" s="105">
        <v>43025</v>
      </c>
      <c r="C71" s="106" t="s">
        <v>812</v>
      </c>
      <c r="D71" s="106" t="s">
        <v>576</v>
      </c>
      <c r="E71" s="133" t="s">
        <v>698</v>
      </c>
      <c r="F71" s="133">
        <v>1</v>
      </c>
      <c r="G71" s="137" t="s">
        <v>813</v>
      </c>
      <c r="H71" s="136" t="s">
        <v>26</v>
      </c>
      <c r="I71" s="23">
        <v>48.12</v>
      </c>
      <c r="J71" s="6"/>
      <c r="K71" s="6"/>
      <c r="L71" s="19"/>
      <c r="M71" s="4"/>
      <c r="N71" s="5">
        <v>39.9</v>
      </c>
      <c r="O71" s="23" t="s">
        <v>16</v>
      </c>
      <c r="P71" s="24" t="s">
        <v>49</v>
      </c>
      <c r="Q71" s="17" t="s">
        <v>610</v>
      </c>
      <c r="R71" s="38" t="s">
        <v>814</v>
      </c>
      <c r="S71" s="17" t="s">
        <v>112</v>
      </c>
      <c r="T71" s="38"/>
      <c r="U71" s="27"/>
      <c r="V71" s="20"/>
      <c r="W71" s="23" t="s">
        <v>803</v>
      </c>
      <c r="X71" s="36"/>
      <c r="Y71" s="36"/>
      <c r="Z71" s="23" t="s">
        <v>580</v>
      </c>
      <c r="AA71" s="131"/>
    </row>
    <row r="72" spans="1:27" s="14" customFormat="1" ht="25.5" customHeight="1">
      <c r="A72" s="5">
        <v>42</v>
      </c>
      <c r="B72" s="105">
        <v>43038</v>
      </c>
      <c r="C72" s="106" t="s">
        <v>836</v>
      </c>
      <c r="D72" s="106" t="s">
        <v>837</v>
      </c>
      <c r="E72" s="133" t="s">
        <v>838</v>
      </c>
      <c r="F72" s="133">
        <v>1</v>
      </c>
      <c r="G72" s="106" t="s">
        <v>837</v>
      </c>
      <c r="H72" s="136" t="s">
        <v>16</v>
      </c>
      <c r="I72" s="23">
        <v>48.12</v>
      </c>
      <c r="J72" s="6">
        <v>1</v>
      </c>
      <c r="K72" s="6">
        <v>20</v>
      </c>
      <c r="L72" s="19">
        <v>15</v>
      </c>
      <c r="M72" s="4"/>
      <c r="N72" s="5">
        <v>84</v>
      </c>
      <c r="O72" s="23" t="s">
        <v>59</v>
      </c>
      <c r="P72" s="24" t="s">
        <v>49</v>
      </c>
      <c r="Q72" s="67" t="s">
        <v>610</v>
      </c>
      <c r="R72" s="173" t="s">
        <v>814</v>
      </c>
      <c r="S72" s="67" t="s">
        <v>112</v>
      </c>
      <c r="T72" s="38"/>
      <c r="U72" s="27">
        <v>8</v>
      </c>
      <c r="V72" s="20" t="s">
        <v>768</v>
      </c>
      <c r="W72" s="23" t="s">
        <v>839</v>
      </c>
      <c r="X72" s="36"/>
      <c r="Y72" s="36"/>
      <c r="Z72" s="23" t="s">
        <v>580</v>
      </c>
      <c r="AA72" s="131"/>
    </row>
    <row r="73" spans="1:27" s="14" customFormat="1" ht="25.5" customHeight="1">
      <c r="A73" s="5">
        <v>43</v>
      </c>
      <c r="B73" s="105">
        <v>43039</v>
      </c>
      <c r="C73" s="106" t="s">
        <v>812</v>
      </c>
      <c r="D73" s="106" t="s">
        <v>576</v>
      </c>
      <c r="E73" s="133" t="s">
        <v>698</v>
      </c>
      <c r="F73" s="133">
        <v>1</v>
      </c>
      <c r="G73" s="137" t="s">
        <v>813</v>
      </c>
      <c r="H73" s="136" t="s">
        <v>26</v>
      </c>
      <c r="I73" s="23">
        <v>48.12</v>
      </c>
      <c r="J73" s="6"/>
      <c r="K73" s="6"/>
      <c r="L73" s="19"/>
      <c r="M73" s="4"/>
      <c r="N73" s="5">
        <v>39.9</v>
      </c>
      <c r="O73" s="23" t="s">
        <v>16</v>
      </c>
      <c r="P73" s="24" t="s">
        <v>49</v>
      </c>
      <c r="Q73" s="17" t="s">
        <v>610</v>
      </c>
      <c r="R73" s="38" t="s">
        <v>814</v>
      </c>
      <c r="S73" s="17" t="s">
        <v>112</v>
      </c>
      <c r="T73" s="38"/>
      <c r="U73" s="27"/>
      <c r="V73" s="20"/>
      <c r="W73" s="23" t="s">
        <v>803</v>
      </c>
      <c r="X73" s="36"/>
      <c r="Y73" s="36"/>
      <c r="Z73" s="23" t="s">
        <v>580</v>
      </c>
      <c r="AA73" s="131"/>
    </row>
    <row r="74" spans="1:27" s="163" customFormat="1" ht="25.5" customHeight="1">
      <c r="A74" s="96"/>
      <c r="B74" s="88"/>
      <c r="C74" s="89"/>
      <c r="D74" s="89"/>
      <c r="E74" s="159"/>
      <c r="F74" s="159">
        <f>SUM(F70:F73)</f>
        <v>4</v>
      </c>
      <c r="G74" s="92"/>
      <c r="H74" s="93"/>
      <c r="I74" s="93"/>
      <c r="J74" s="94"/>
      <c r="K74" s="94"/>
      <c r="L74" s="95"/>
      <c r="M74" s="90"/>
      <c r="N74" s="96"/>
      <c r="O74" s="93"/>
      <c r="P74" s="90"/>
      <c r="Q74" s="93"/>
      <c r="R74" s="90"/>
      <c r="S74" s="97"/>
      <c r="T74" s="98"/>
      <c r="U74" s="97"/>
      <c r="V74" s="97"/>
      <c r="W74" s="93"/>
      <c r="X74" s="99"/>
      <c r="Y74" s="99"/>
      <c r="Z74" s="93"/>
      <c r="AA74" s="162"/>
    </row>
    <row r="75" spans="1:27" s="14" customFormat="1" ht="25.5" customHeight="1">
      <c r="A75" s="5"/>
      <c r="B75" s="157" t="s">
        <v>798</v>
      </c>
      <c r="C75" s="89"/>
      <c r="D75" s="89"/>
      <c r="E75" s="159"/>
      <c r="F75" s="159"/>
      <c r="G75" s="92"/>
      <c r="H75" s="93"/>
      <c r="I75" s="93"/>
      <c r="J75" s="94"/>
      <c r="K75" s="94"/>
      <c r="L75" s="95"/>
      <c r="M75" s="90"/>
      <c r="N75" s="96"/>
      <c r="O75" s="93"/>
      <c r="P75" s="90"/>
      <c r="Q75" s="93"/>
      <c r="R75" s="90"/>
      <c r="S75" s="97"/>
      <c r="T75" s="98"/>
      <c r="U75" s="97"/>
      <c r="V75" s="97"/>
      <c r="W75" s="93"/>
      <c r="X75" s="99"/>
      <c r="Y75" s="99"/>
      <c r="Z75" s="93"/>
      <c r="AA75" s="131"/>
    </row>
    <row r="76" spans="1:27" s="14" customFormat="1" ht="25.5" customHeight="1">
      <c r="A76" s="5">
        <v>44</v>
      </c>
      <c r="B76" s="105">
        <v>43045</v>
      </c>
      <c r="C76" s="106" t="s">
        <v>812</v>
      </c>
      <c r="D76" s="106" t="s">
        <v>576</v>
      </c>
      <c r="E76" s="133" t="s">
        <v>63</v>
      </c>
      <c r="F76" s="133">
        <v>1</v>
      </c>
      <c r="G76" s="137" t="s">
        <v>813</v>
      </c>
      <c r="H76" s="136" t="s">
        <v>26</v>
      </c>
      <c r="I76" s="23">
        <v>48.12</v>
      </c>
      <c r="J76" s="6">
        <v>35</v>
      </c>
      <c r="K76" s="6">
        <v>5.3</v>
      </c>
      <c r="L76" s="19">
        <v>2.5</v>
      </c>
      <c r="M76" s="4"/>
      <c r="N76" s="5">
        <v>39.9</v>
      </c>
      <c r="O76" s="23" t="s">
        <v>16</v>
      </c>
      <c r="P76" s="24" t="s">
        <v>49</v>
      </c>
      <c r="Q76" s="17" t="s">
        <v>610</v>
      </c>
      <c r="R76" s="38" t="s">
        <v>814</v>
      </c>
      <c r="S76" s="17" t="s">
        <v>112</v>
      </c>
      <c r="T76" s="38"/>
      <c r="U76" s="27">
        <v>76</v>
      </c>
      <c r="V76" s="20" t="s">
        <v>815</v>
      </c>
      <c r="W76" s="23" t="s">
        <v>803</v>
      </c>
      <c r="X76" s="36"/>
      <c r="Y76" s="36"/>
      <c r="Z76" s="23" t="s">
        <v>580</v>
      </c>
      <c r="AA76" s="131"/>
    </row>
    <row r="77" spans="1:27" s="14" customFormat="1" ht="25.5" customHeight="1">
      <c r="A77" s="5">
        <v>45</v>
      </c>
      <c r="B77" s="105">
        <v>43046</v>
      </c>
      <c r="C77" s="106" t="s">
        <v>664</v>
      </c>
      <c r="D77" s="106" t="s">
        <v>576</v>
      </c>
      <c r="E77" s="133" t="s">
        <v>698</v>
      </c>
      <c r="F77" s="133">
        <v>1</v>
      </c>
      <c r="G77" s="137" t="s">
        <v>774</v>
      </c>
      <c r="H77" s="136"/>
      <c r="I77" s="23"/>
      <c r="J77" s="6"/>
      <c r="K77" s="6"/>
      <c r="L77" s="19"/>
      <c r="M77" s="4"/>
      <c r="N77" s="5">
        <v>222</v>
      </c>
      <c r="O77" s="23" t="s">
        <v>59</v>
      </c>
      <c r="P77" s="24"/>
      <c r="Q77" s="17"/>
      <c r="R77" s="38"/>
      <c r="S77" s="17"/>
      <c r="T77" s="38"/>
      <c r="U77" s="27"/>
      <c r="V77" s="20"/>
      <c r="W77" s="23"/>
      <c r="X77" s="36"/>
      <c r="Y77" s="36"/>
      <c r="Z77" s="23" t="s">
        <v>841</v>
      </c>
      <c r="AA77" s="131"/>
    </row>
    <row r="78" spans="1:27" s="14" customFormat="1" ht="25.5" customHeight="1">
      <c r="A78" s="5">
        <v>46</v>
      </c>
      <c r="B78" s="105">
        <v>43048</v>
      </c>
      <c r="C78" s="106" t="s">
        <v>664</v>
      </c>
      <c r="D78" s="106" t="s">
        <v>576</v>
      </c>
      <c r="E78" s="133" t="s">
        <v>698</v>
      </c>
      <c r="F78" s="133">
        <v>1</v>
      </c>
      <c r="G78" s="137" t="s">
        <v>842</v>
      </c>
      <c r="H78" s="136"/>
      <c r="I78" s="23"/>
      <c r="J78" s="6"/>
      <c r="K78" s="6"/>
      <c r="L78" s="19"/>
      <c r="M78" s="4"/>
      <c r="N78" s="5">
        <v>168</v>
      </c>
      <c r="O78" s="23" t="s">
        <v>13</v>
      </c>
      <c r="P78" s="24" t="s">
        <v>49</v>
      </c>
      <c r="Q78" s="17" t="s">
        <v>610</v>
      </c>
      <c r="R78" s="38"/>
      <c r="S78" s="17"/>
      <c r="T78" s="38"/>
      <c r="U78" s="27"/>
      <c r="V78" s="20"/>
      <c r="W78" s="23" t="s">
        <v>840</v>
      </c>
      <c r="X78" s="36"/>
      <c r="Y78" s="36"/>
      <c r="Z78" s="23" t="s">
        <v>841</v>
      </c>
      <c r="AA78" s="131"/>
    </row>
    <row r="79" spans="1:27" s="14" customFormat="1" ht="25.5" customHeight="1">
      <c r="A79" s="5">
        <v>47</v>
      </c>
      <c r="B79" s="105">
        <v>43052</v>
      </c>
      <c r="C79" s="106" t="s">
        <v>816</v>
      </c>
      <c r="D79" s="106" t="s">
        <v>820</v>
      </c>
      <c r="E79" s="133" t="s">
        <v>698</v>
      </c>
      <c r="F79" s="133">
        <v>1</v>
      </c>
      <c r="G79" s="137" t="s">
        <v>817</v>
      </c>
      <c r="H79" s="136" t="s">
        <v>27</v>
      </c>
      <c r="I79" s="23">
        <v>68</v>
      </c>
      <c r="J79" s="24">
        <v>2</v>
      </c>
      <c r="K79" s="68"/>
      <c r="L79" s="66"/>
      <c r="M79" s="67"/>
      <c r="N79" s="23">
        <v>62.15</v>
      </c>
      <c r="O79" s="23" t="s">
        <v>13</v>
      </c>
      <c r="P79" s="24" t="s">
        <v>49</v>
      </c>
      <c r="Q79" s="17" t="s">
        <v>610</v>
      </c>
      <c r="R79" s="38" t="s">
        <v>818</v>
      </c>
      <c r="S79" s="17" t="s">
        <v>112</v>
      </c>
      <c r="T79" s="38"/>
      <c r="U79" s="27">
        <v>32</v>
      </c>
      <c r="V79" s="20" t="s">
        <v>815</v>
      </c>
      <c r="W79" s="23" t="s">
        <v>819</v>
      </c>
      <c r="X79" s="36"/>
      <c r="Y79" s="36"/>
      <c r="Z79" s="23" t="s">
        <v>580</v>
      </c>
      <c r="AA79" s="131"/>
    </row>
    <row r="80" spans="1:27" s="163" customFormat="1" ht="43.5" customHeight="1">
      <c r="A80" s="96">
        <v>48</v>
      </c>
      <c r="B80" s="105">
        <v>43060</v>
      </c>
      <c r="C80" s="118" t="s">
        <v>784</v>
      </c>
      <c r="D80" s="118" t="s">
        <v>576</v>
      </c>
      <c r="E80" s="158" t="s">
        <v>701</v>
      </c>
      <c r="F80" s="158">
        <v>1</v>
      </c>
      <c r="G80" s="137" t="s">
        <v>843</v>
      </c>
      <c r="H80" s="93">
        <v>8</v>
      </c>
      <c r="I80" s="93"/>
      <c r="J80" s="129"/>
      <c r="K80" s="129"/>
      <c r="L80" s="154"/>
      <c r="M80" s="90"/>
      <c r="N80" s="127">
        <v>192</v>
      </c>
      <c r="O80" s="93" t="s">
        <v>58</v>
      </c>
      <c r="P80" s="24" t="s">
        <v>49</v>
      </c>
      <c r="Q80" s="17" t="s">
        <v>610</v>
      </c>
      <c r="R80" s="38" t="s">
        <v>844</v>
      </c>
      <c r="S80" s="17" t="s">
        <v>610</v>
      </c>
      <c r="T80" s="128"/>
      <c r="U80" s="97"/>
      <c r="V80" s="97"/>
      <c r="W80" s="23" t="s">
        <v>786</v>
      </c>
      <c r="X80" s="99"/>
      <c r="Y80" s="99"/>
      <c r="Z80" s="93" t="s">
        <v>611</v>
      </c>
      <c r="AA80" s="162"/>
    </row>
    <row r="81" spans="1:27" s="163" customFormat="1" ht="43.5" customHeight="1">
      <c r="A81" s="96">
        <v>49</v>
      </c>
      <c r="B81" s="105">
        <v>43062</v>
      </c>
      <c r="C81" s="118" t="s">
        <v>784</v>
      </c>
      <c r="D81" s="118" t="s">
        <v>576</v>
      </c>
      <c r="E81" s="158" t="s">
        <v>701</v>
      </c>
      <c r="F81" s="158">
        <v>1</v>
      </c>
      <c r="G81" s="137" t="s">
        <v>845</v>
      </c>
      <c r="H81" s="93">
        <v>8</v>
      </c>
      <c r="I81" s="93">
        <v>272.18</v>
      </c>
      <c r="J81" s="129"/>
      <c r="K81" s="129"/>
      <c r="L81" s="154">
        <v>127</v>
      </c>
      <c r="M81" s="90"/>
      <c r="N81" s="127">
        <v>260.3</v>
      </c>
      <c r="O81" s="93" t="s">
        <v>13</v>
      </c>
      <c r="P81" s="24" t="s">
        <v>49</v>
      </c>
      <c r="Q81" s="17" t="s">
        <v>610</v>
      </c>
      <c r="R81" s="38"/>
      <c r="S81" s="17" t="s">
        <v>610</v>
      </c>
      <c r="T81" s="128"/>
      <c r="U81" s="97"/>
      <c r="V81" s="97"/>
      <c r="W81" s="23" t="s">
        <v>786</v>
      </c>
      <c r="X81" s="99"/>
      <c r="Y81" s="99"/>
      <c r="Z81" s="93" t="s">
        <v>611</v>
      </c>
      <c r="AA81" s="162"/>
    </row>
    <row r="82" spans="1:27" s="14" customFormat="1" ht="25.5" customHeight="1">
      <c r="A82" s="96">
        <v>50</v>
      </c>
      <c r="B82" s="105">
        <v>43066</v>
      </c>
      <c r="C82" s="106" t="s">
        <v>821</v>
      </c>
      <c r="D82" s="106" t="s">
        <v>822</v>
      </c>
      <c r="E82" s="133" t="s">
        <v>823</v>
      </c>
      <c r="F82" s="133">
        <v>1</v>
      </c>
      <c r="G82" s="137" t="s">
        <v>817</v>
      </c>
      <c r="H82" s="136" t="s">
        <v>16</v>
      </c>
      <c r="I82" s="23">
        <v>100</v>
      </c>
      <c r="J82" s="24">
        <v>3</v>
      </c>
      <c r="K82" s="68"/>
      <c r="L82" s="66"/>
      <c r="M82" s="67"/>
      <c r="N82" s="23">
        <v>87</v>
      </c>
      <c r="O82" s="23" t="s">
        <v>13</v>
      </c>
      <c r="P82" s="24" t="s">
        <v>49</v>
      </c>
      <c r="Q82" s="17" t="s">
        <v>610</v>
      </c>
      <c r="R82" s="17" t="s">
        <v>824</v>
      </c>
      <c r="S82" s="17" t="s">
        <v>112</v>
      </c>
      <c r="T82" s="173"/>
      <c r="U82" s="27">
        <v>13</v>
      </c>
      <c r="V82" s="20" t="s">
        <v>815</v>
      </c>
      <c r="W82" s="23" t="s">
        <v>825</v>
      </c>
      <c r="X82" s="36"/>
      <c r="Y82" s="36"/>
      <c r="Z82" s="23" t="s">
        <v>580</v>
      </c>
      <c r="AA82" s="131"/>
    </row>
    <row r="83" spans="1:27" s="14" customFormat="1" ht="25.5" customHeight="1">
      <c r="A83" s="96">
        <v>51</v>
      </c>
      <c r="B83" s="105">
        <v>43066</v>
      </c>
      <c r="C83" s="106" t="s">
        <v>707</v>
      </c>
      <c r="D83" s="106" t="s">
        <v>846</v>
      </c>
      <c r="E83" s="133" t="s">
        <v>823</v>
      </c>
      <c r="F83" s="133">
        <v>1</v>
      </c>
      <c r="G83" s="106" t="s">
        <v>846</v>
      </c>
      <c r="H83" s="136"/>
      <c r="I83" s="23">
        <v>168</v>
      </c>
      <c r="J83" s="24"/>
      <c r="K83" s="24">
        <v>55</v>
      </c>
      <c r="L83" s="29">
        <v>20</v>
      </c>
      <c r="M83" s="67"/>
      <c r="N83" s="23">
        <v>96</v>
      </c>
      <c r="O83" s="23" t="s">
        <v>13</v>
      </c>
      <c r="P83" s="24" t="s">
        <v>49</v>
      </c>
      <c r="Q83" s="17"/>
      <c r="R83" s="17" t="s">
        <v>847</v>
      </c>
      <c r="S83" s="17"/>
      <c r="T83" s="173"/>
      <c r="U83" s="27">
        <v>81</v>
      </c>
      <c r="V83" s="20" t="s">
        <v>848</v>
      </c>
      <c r="W83" s="23" t="s">
        <v>618</v>
      </c>
      <c r="X83" s="36"/>
      <c r="Y83" s="36"/>
      <c r="Z83" s="23"/>
      <c r="AA83" s="131"/>
    </row>
    <row r="84" spans="1:27" s="14" customFormat="1" ht="25.5" customHeight="1">
      <c r="A84" s="96">
        <v>52</v>
      </c>
      <c r="B84" s="105">
        <v>43069</v>
      </c>
      <c r="C84" s="106" t="s">
        <v>826</v>
      </c>
      <c r="D84" s="106" t="s">
        <v>576</v>
      </c>
      <c r="E84" s="133" t="s">
        <v>698</v>
      </c>
      <c r="F84" s="133">
        <v>1</v>
      </c>
      <c r="G84" s="137" t="s">
        <v>827</v>
      </c>
      <c r="H84" s="136" t="s">
        <v>16</v>
      </c>
      <c r="I84" s="64"/>
      <c r="J84" s="68"/>
      <c r="K84" s="68"/>
      <c r="L84" s="66"/>
      <c r="M84" s="67"/>
      <c r="N84" s="23">
        <v>249.6</v>
      </c>
      <c r="O84" s="23" t="s">
        <v>58</v>
      </c>
      <c r="P84" s="24" t="s">
        <v>49</v>
      </c>
      <c r="Q84" s="17" t="s">
        <v>610</v>
      </c>
      <c r="R84" s="38" t="s">
        <v>828</v>
      </c>
      <c r="S84" s="17" t="s">
        <v>112</v>
      </c>
      <c r="T84" s="173"/>
      <c r="U84" s="69"/>
      <c r="V84" s="70"/>
      <c r="W84" s="23" t="s">
        <v>786</v>
      </c>
      <c r="X84" s="36"/>
      <c r="Y84" s="36"/>
      <c r="Z84" s="23" t="s">
        <v>580</v>
      </c>
      <c r="AA84" s="131"/>
    </row>
    <row r="85" spans="1:27" s="14" customFormat="1" ht="25.5" customHeight="1">
      <c r="A85" s="96"/>
      <c r="B85" s="13"/>
      <c r="C85" s="22"/>
      <c r="D85" s="22"/>
      <c r="E85" s="132"/>
      <c r="F85" s="132">
        <f>SUM(F76:F84)</f>
        <v>9</v>
      </c>
      <c r="G85" s="17"/>
      <c r="H85" s="23"/>
      <c r="I85" s="64"/>
      <c r="J85" s="68"/>
      <c r="K85" s="68"/>
      <c r="L85" s="66"/>
      <c r="M85" s="67"/>
      <c r="N85" s="23"/>
      <c r="O85" s="23"/>
      <c r="P85" s="24"/>
      <c r="Q85" s="17"/>
      <c r="R85" s="38"/>
      <c r="S85" s="17"/>
      <c r="T85" s="173"/>
      <c r="U85" s="69"/>
      <c r="V85" s="70"/>
      <c r="W85" s="23"/>
      <c r="X85" s="36"/>
      <c r="Y85" s="36"/>
      <c r="Z85" s="23"/>
      <c r="AA85" s="131"/>
    </row>
    <row r="86" spans="1:27" s="14" customFormat="1" ht="36" customHeight="1">
      <c r="A86" s="5"/>
      <c r="B86" s="157" t="s">
        <v>799</v>
      </c>
      <c r="C86" s="89"/>
      <c r="D86" s="89"/>
      <c r="E86" s="159"/>
      <c r="F86" s="159"/>
      <c r="G86" s="92"/>
      <c r="H86" s="93"/>
      <c r="I86" s="93"/>
      <c r="J86" s="172"/>
      <c r="K86" s="94"/>
      <c r="L86" s="95"/>
      <c r="M86" s="90"/>
      <c r="N86" s="96"/>
      <c r="O86" s="93"/>
      <c r="P86" s="90"/>
      <c r="Q86" s="93"/>
      <c r="R86" s="90"/>
      <c r="S86" s="97"/>
      <c r="T86" s="98"/>
      <c r="U86" s="97"/>
      <c r="V86" s="97"/>
      <c r="W86" s="93"/>
      <c r="X86" s="99"/>
      <c r="Y86" s="99"/>
      <c r="Z86" s="93"/>
      <c r="AA86" s="131"/>
    </row>
    <row r="87" spans="1:27" s="14" customFormat="1" ht="25.5" customHeight="1">
      <c r="A87" s="96">
        <v>53</v>
      </c>
      <c r="B87" s="105">
        <v>43073</v>
      </c>
      <c r="C87" s="106" t="s">
        <v>829</v>
      </c>
      <c r="D87" s="106" t="s">
        <v>576</v>
      </c>
      <c r="E87" s="133" t="s">
        <v>823</v>
      </c>
      <c r="F87" s="133">
        <v>1</v>
      </c>
      <c r="G87" s="137" t="s">
        <v>830</v>
      </c>
      <c r="H87" s="136" t="s">
        <v>16</v>
      </c>
      <c r="I87" s="23">
        <v>91.5</v>
      </c>
      <c r="J87" s="24">
        <v>13</v>
      </c>
      <c r="K87" s="68"/>
      <c r="L87" s="66"/>
      <c r="M87" s="67"/>
      <c r="N87" s="23">
        <v>44.8</v>
      </c>
      <c r="O87" s="23" t="s">
        <v>13</v>
      </c>
      <c r="P87" s="24" t="s">
        <v>49</v>
      </c>
      <c r="Q87" s="17" t="s">
        <v>610</v>
      </c>
      <c r="R87" s="38" t="s">
        <v>831</v>
      </c>
      <c r="S87" s="17" t="s">
        <v>112</v>
      </c>
      <c r="T87" s="173"/>
      <c r="U87" s="27">
        <v>74</v>
      </c>
      <c r="V87" s="20" t="s">
        <v>833</v>
      </c>
      <c r="W87" s="23" t="s">
        <v>832</v>
      </c>
      <c r="X87" s="36"/>
      <c r="Y87" s="36"/>
      <c r="Z87" s="23" t="s">
        <v>580</v>
      </c>
      <c r="AA87" s="131"/>
    </row>
    <row r="88" spans="1:27" s="14" customFormat="1" ht="25.5" customHeight="1">
      <c r="A88" s="96">
        <v>54</v>
      </c>
      <c r="B88" s="105">
        <v>43074</v>
      </c>
      <c r="C88" s="106" t="s">
        <v>664</v>
      </c>
      <c r="D88" s="106" t="s">
        <v>576</v>
      </c>
      <c r="E88" s="133" t="s">
        <v>849</v>
      </c>
      <c r="F88" s="133">
        <v>1</v>
      </c>
      <c r="G88" s="137" t="s">
        <v>774</v>
      </c>
      <c r="H88" s="136"/>
      <c r="I88" s="23"/>
      <c r="J88" s="6"/>
      <c r="K88" s="6"/>
      <c r="L88" s="19">
        <v>123</v>
      </c>
      <c r="M88" s="4"/>
      <c r="N88" s="5">
        <v>222</v>
      </c>
      <c r="O88" s="23" t="s">
        <v>59</v>
      </c>
      <c r="P88" s="24" t="s">
        <v>49</v>
      </c>
      <c r="Q88" s="17" t="s">
        <v>610</v>
      </c>
      <c r="R88" s="38" t="s">
        <v>344</v>
      </c>
      <c r="S88" s="17" t="s">
        <v>850</v>
      </c>
      <c r="T88" s="38"/>
      <c r="U88" s="27"/>
      <c r="V88" s="20"/>
      <c r="W88" s="23" t="s">
        <v>851</v>
      </c>
      <c r="X88" s="36"/>
      <c r="Y88" s="36"/>
      <c r="Z88" s="23" t="s">
        <v>841</v>
      </c>
      <c r="AA88" s="131"/>
    </row>
    <row r="89" spans="1:27" s="14" customFormat="1" ht="25.5" customHeight="1">
      <c r="A89" s="96">
        <v>55</v>
      </c>
      <c r="B89" s="105">
        <v>43081</v>
      </c>
      <c r="C89" s="106" t="s">
        <v>795</v>
      </c>
      <c r="D89" s="106" t="s">
        <v>576</v>
      </c>
      <c r="E89" s="133" t="s">
        <v>61</v>
      </c>
      <c r="F89" s="133">
        <v>1</v>
      </c>
      <c r="G89" s="137" t="s">
        <v>834</v>
      </c>
      <c r="H89" s="135">
        <v>12</v>
      </c>
      <c r="I89" s="64"/>
      <c r="J89" s="24">
        <v>6</v>
      </c>
      <c r="K89" s="68">
        <v>130</v>
      </c>
      <c r="L89" s="66">
        <v>25</v>
      </c>
      <c r="M89" s="67"/>
      <c r="N89" s="23">
        <v>91.5</v>
      </c>
      <c r="O89" s="23" t="s">
        <v>27</v>
      </c>
      <c r="P89" s="68" t="s">
        <v>49</v>
      </c>
      <c r="Q89" s="17" t="s">
        <v>102</v>
      </c>
      <c r="R89" s="173"/>
      <c r="S89" s="17" t="s">
        <v>112</v>
      </c>
      <c r="T89" s="173"/>
      <c r="U89" s="69">
        <v>35</v>
      </c>
      <c r="V89" s="70" t="s">
        <v>768</v>
      </c>
      <c r="W89" s="64" t="s">
        <v>66</v>
      </c>
      <c r="X89" s="36"/>
      <c r="Y89" s="36"/>
      <c r="Z89" s="23" t="s">
        <v>580</v>
      </c>
      <c r="AA89" s="131"/>
    </row>
    <row r="90" spans="1:27" s="14" customFormat="1" ht="25.5" customHeight="1">
      <c r="A90" s="96">
        <v>56</v>
      </c>
      <c r="B90" s="105">
        <v>43081</v>
      </c>
      <c r="C90" s="106" t="s">
        <v>782</v>
      </c>
      <c r="D90" s="106" t="s">
        <v>852</v>
      </c>
      <c r="E90" s="133" t="s">
        <v>61</v>
      </c>
      <c r="F90" s="133">
        <v>1</v>
      </c>
      <c r="G90" s="137"/>
      <c r="H90" s="135"/>
      <c r="I90" s="64"/>
      <c r="J90" s="24"/>
      <c r="K90" s="68"/>
      <c r="L90" s="66"/>
      <c r="M90" s="67"/>
      <c r="N90" s="23"/>
      <c r="O90" s="23"/>
      <c r="P90" s="68"/>
      <c r="Q90" s="17"/>
      <c r="R90" s="173"/>
      <c r="S90" s="17"/>
      <c r="T90" s="173"/>
      <c r="U90" s="69"/>
      <c r="V90" s="70"/>
      <c r="W90" s="64"/>
      <c r="X90" s="36"/>
      <c r="Y90" s="36"/>
      <c r="Z90" s="23"/>
      <c r="AA90" s="131"/>
    </row>
    <row r="91" spans="1:27" s="14" customFormat="1" ht="25.5" customHeight="1">
      <c r="A91" s="96">
        <v>57</v>
      </c>
      <c r="B91" s="175">
        <v>43087</v>
      </c>
      <c r="C91" s="176" t="s">
        <v>829</v>
      </c>
      <c r="D91" s="176" t="s">
        <v>576</v>
      </c>
      <c r="E91" s="177" t="s">
        <v>823</v>
      </c>
      <c r="F91" s="177">
        <v>1</v>
      </c>
      <c r="G91" s="115" t="s">
        <v>835</v>
      </c>
      <c r="H91" s="135" t="s">
        <v>16</v>
      </c>
      <c r="I91" s="64">
        <v>91.5</v>
      </c>
      <c r="J91" s="68">
        <v>13</v>
      </c>
      <c r="K91" s="68"/>
      <c r="L91" s="66"/>
      <c r="M91" s="67"/>
      <c r="N91" s="64">
        <v>44.8</v>
      </c>
      <c r="O91" s="64" t="s">
        <v>13</v>
      </c>
      <c r="P91" s="68" t="s">
        <v>49</v>
      </c>
      <c r="Q91" s="67" t="s">
        <v>610</v>
      </c>
      <c r="R91" s="173" t="s">
        <v>831</v>
      </c>
      <c r="S91" s="67" t="s">
        <v>112</v>
      </c>
      <c r="T91" s="173"/>
      <c r="U91" s="69">
        <v>74</v>
      </c>
      <c r="V91" s="70" t="s">
        <v>833</v>
      </c>
      <c r="W91" s="64" t="s">
        <v>832</v>
      </c>
      <c r="X91" s="36"/>
      <c r="Y91" s="36"/>
      <c r="Z91" s="23" t="s">
        <v>580</v>
      </c>
      <c r="AA91" s="131"/>
    </row>
    <row r="92" spans="1:27" s="14" customFormat="1" ht="25.5" customHeight="1">
      <c r="A92" s="96"/>
      <c r="B92" s="175"/>
      <c r="C92" s="176"/>
      <c r="D92" s="176"/>
      <c r="E92" s="177"/>
      <c r="F92" s="177"/>
      <c r="G92" s="115"/>
      <c r="H92" s="135"/>
      <c r="I92" s="64"/>
      <c r="J92" s="68"/>
      <c r="K92" s="68"/>
      <c r="L92" s="66"/>
      <c r="M92" s="67"/>
      <c r="N92" s="64"/>
      <c r="O92" s="64"/>
      <c r="P92" s="68"/>
      <c r="Q92" s="67"/>
      <c r="R92" s="173"/>
      <c r="S92" s="67"/>
      <c r="T92" s="173"/>
      <c r="U92" s="69"/>
      <c r="V92" s="70"/>
      <c r="W92" s="64"/>
      <c r="X92" s="36"/>
      <c r="Y92" s="36"/>
      <c r="Z92" s="23"/>
      <c r="AA92" s="131"/>
    </row>
    <row r="93" spans="1:27" s="14" customFormat="1" ht="25.5" customHeight="1">
      <c r="A93" s="5"/>
      <c r="B93" s="88"/>
      <c r="C93" s="89"/>
      <c r="D93" s="89"/>
      <c r="E93" s="159"/>
      <c r="F93" s="159">
        <f>SUM(F87:F91)</f>
        <v>5</v>
      </c>
      <c r="G93" s="92"/>
      <c r="H93" s="93"/>
      <c r="I93" s="93"/>
      <c r="J93" s="94"/>
      <c r="K93" s="94"/>
      <c r="L93" s="95"/>
      <c r="M93" s="90"/>
      <c r="N93" s="96"/>
      <c r="O93" s="93"/>
      <c r="P93" s="90"/>
      <c r="Q93" s="93"/>
      <c r="R93" s="90"/>
      <c r="S93" s="97"/>
      <c r="T93" s="98"/>
      <c r="U93" s="97"/>
      <c r="V93" s="97"/>
      <c r="W93" s="93"/>
      <c r="X93" s="99"/>
      <c r="Y93" s="99"/>
      <c r="Z93" s="93"/>
      <c r="AA93" s="131"/>
    </row>
    <row r="94" spans="1:26" s="14" customFormat="1" ht="25.5" customHeight="1">
      <c r="A94" s="5"/>
      <c r="B94" s="198" t="s">
        <v>800</v>
      </c>
      <c r="C94" s="198"/>
      <c r="D94" s="198"/>
      <c r="E94" s="132"/>
      <c r="F94" s="159">
        <f>F74+F85+F93</f>
        <v>18</v>
      </c>
      <c r="G94" s="17"/>
      <c r="H94" s="5"/>
      <c r="I94" s="5"/>
      <c r="J94" s="10"/>
      <c r="K94" s="34"/>
      <c r="L94" s="34"/>
      <c r="M94" s="4"/>
      <c r="N94" s="17"/>
      <c r="O94" s="17"/>
      <c r="P94" s="24"/>
      <c r="Q94" s="23"/>
      <c r="R94" s="29"/>
      <c r="S94" s="27"/>
      <c r="T94" s="69"/>
      <c r="U94" s="34"/>
      <c r="V94" s="70"/>
      <c r="W94" s="23"/>
      <c r="X94" s="36"/>
      <c r="Y94" s="36"/>
      <c r="Z94" s="23"/>
    </row>
    <row r="95" spans="1:26" s="14" customFormat="1" ht="25.5" customHeight="1">
      <c r="A95" s="5"/>
      <c r="B95" s="198" t="s">
        <v>801</v>
      </c>
      <c r="C95" s="198"/>
      <c r="D95" s="198"/>
      <c r="E95" s="132"/>
      <c r="F95" s="166">
        <f>F14+F39+F66+F94</f>
        <v>57</v>
      </c>
      <c r="G95" s="17"/>
      <c r="H95" s="5"/>
      <c r="I95" s="5"/>
      <c r="J95" s="10"/>
      <c r="K95" s="34"/>
      <c r="L95" s="34"/>
      <c r="M95" s="4"/>
      <c r="N95" s="17"/>
      <c r="O95" s="17"/>
      <c r="P95" s="24"/>
      <c r="Q95" s="23"/>
      <c r="R95" s="29"/>
      <c r="S95" s="27"/>
      <c r="T95" s="69"/>
      <c r="U95" s="34"/>
      <c r="V95" s="70"/>
      <c r="W95" s="23"/>
      <c r="X95" s="36"/>
      <c r="Y95" s="36"/>
      <c r="Z95" s="23"/>
    </row>
    <row r="96" spans="1:26" s="14" customFormat="1" ht="25.5" customHeight="1">
      <c r="A96" s="5"/>
      <c r="B96" s="157"/>
      <c r="C96" s="157"/>
      <c r="D96" s="157"/>
      <c r="E96" s="132"/>
      <c r="F96" s="159"/>
      <c r="G96" s="17"/>
      <c r="H96" s="5"/>
      <c r="I96" s="5"/>
      <c r="J96" s="10"/>
      <c r="K96" s="34"/>
      <c r="L96" s="34"/>
      <c r="M96" s="4"/>
      <c r="N96" s="17"/>
      <c r="O96" s="17"/>
      <c r="P96" s="24"/>
      <c r="Q96" s="23"/>
      <c r="R96" s="29"/>
      <c r="S96" s="27"/>
      <c r="T96" s="69"/>
      <c r="U96" s="34"/>
      <c r="V96" s="70"/>
      <c r="W96" s="23"/>
      <c r="X96" s="36"/>
      <c r="Y96" s="36"/>
      <c r="Z96" s="23"/>
    </row>
    <row r="97" spans="1:26" s="14" customFormat="1" ht="25.5" customHeight="1">
      <c r="A97" s="5"/>
      <c r="B97" s="157"/>
      <c r="C97" s="157"/>
      <c r="D97" s="157"/>
      <c r="E97" s="132"/>
      <c r="F97" s="159"/>
      <c r="G97" s="17"/>
      <c r="H97" s="5"/>
      <c r="I97" s="5"/>
      <c r="J97" s="10"/>
      <c r="K97" s="34"/>
      <c r="L97" s="34"/>
      <c r="M97" s="4"/>
      <c r="N97" s="17"/>
      <c r="O97" s="17"/>
      <c r="P97" s="24"/>
      <c r="Q97" s="23"/>
      <c r="R97" s="29"/>
      <c r="S97" s="27"/>
      <c r="T97" s="69"/>
      <c r="U97" s="34"/>
      <c r="V97" s="70"/>
      <c r="W97" s="23"/>
      <c r="X97" s="36"/>
      <c r="Y97" s="36"/>
      <c r="Z97" s="23"/>
    </row>
    <row r="98" spans="1:26" s="14" customFormat="1" ht="25.5" customHeight="1">
      <c r="A98" s="5"/>
      <c r="B98" s="157"/>
      <c r="C98" s="157"/>
      <c r="D98" s="157"/>
      <c r="E98" s="132"/>
      <c r="F98" s="159"/>
      <c r="G98" s="17"/>
      <c r="H98" s="5"/>
      <c r="I98" s="5"/>
      <c r="J98" s="10"/>
      <c r="K98" s="34"/>
      <c r="L98" s="34"/>
      <c r="M98" s="4"/>
      <c r="N98" s="17"/>
      <c r="O98" s="17"/>
      <c r="P98" s="24"/>
      <c r="Q98" s="23"/>
      <c r="R98" s="29"/>
      <c r="S98" s="27"/>
      <c r="T98" s="69"/>
      <c r="U98" s="34"/>
      <c r="V98" s="70"/>
      <c r="W98" s="23"/>
      <c r="X98" s="36"/>
      <c r="Y98" s="36"/>
      <c r="Z98" s="23"/>
    </row>
    <row r="99" spans="1:26" s="14" customFormat="1" ht="25.5" customHeight="1">
      <c r="A99" s="5"/>
      <c r="B99" s="157"/>
      <c r="C99" s="157"/>
      <c r="D99" s="157"/>
      <c r="E99" s="132"/>
      <c r="F99" s="159"/>
      <c r="G99" s="17"/>
      <c r="H99" s="5"/>
      <c r="I99" s="5"/>
      <c r="J99" s="10"/>
      <c r="K99" s="34"/>
      <c r="L99" s="34"/>
      <c r="M99" s="4"/>
      <c r="N99" s="17"/>
      <c r="O99" s="17"/>
      <c r="P99" s="24"/>
      <c r="Q99" s="23"/>
      <c r="R99" s="29"/>
      <c r="S99" s="27"/>
      <c r="T99" s="69"/>
      <c r="U99" s="34"/>
      <c r="V99" s="70"/>
      <c r="W99" s="23"/>
      <c r="X99" s="36"/>
      <c r="Y99" s="36"/>
      <c r="Z99" s="23"/>
    </row>
    <row r="100" spans="1:26" s="14" customFormat="1" ht="25.5" customHeight="1">
      <c r="A100" s="5"/>
      <c r="B100" s="157"/>
      <c r="C100" s="157"/>
      <c r="D100" s="157"/>
      <c r="E100" s="132"/>
      <c r="F100" s="159"/>
      <c r="G100" s="17"/>
      <c r="H100" s="5"/>
      <c r="I100" s="5"/>
      <c r="J100" s="10"/>
      <c r="K100" s="34"/>
      <c r="L100" s="34"/>
      <c r="M100" s="4"/>
      <c r="N100" s="17"/>
      <c r="O100" s="17"/>
      <c r="P100" s="24"/>
      <c r="Q100" s="23"/>
      <c r="R100" s="29"/>
      <c r="S100" s="27"/>
      <c r="T100" s="69"/>
      <c r="U100" s="34"/>
      <c r="V100" s="70"/>
      <c r="W100" s="23"/>
      <c r="X100" s="36"/>
      <c r="Y100" s="36"/>
      <c r="Z100" s="23"/>
    </row>
    <row r="101" spans="1:26" s="14" customFormat="1" ht="25.5" customHeight="1">
      <c r="A101" s="5"/>
      <c r="B101" s="157"/>
      <c r="C101" s="157"/>
      <c r="D101" s="157"/>
      <c r="E101" s="132"/>
      <c r="F101" s="159"/>
      <c r="G101" s="17"/>
      <c r="H101" s="5"/>
      <c r="I101" s="5"/>
      <c r="J101" s="10"/>
      <c r="K101" s="34"/>
      <c r="L101" s="34"/>
      <c r="M101" s="4"/>
      <c r="N101" s="17"/>
      <c r="O101" s="17"/>
      <c r="P101" s="24"/>
      <c r="Q101" s="23"/>
      <c r="R101" s="29"/>
      <c r="S101" s="27"/>
      <c r="T101" s="69"/>
      <c r="U101" s="34"/>
      <c r="V101" s="70"/>
      <c r="W101" s="23"/>
      <c r="X101" s="36"/>
      <c r="Y101" s="36"/>
      <c r="Z101" s="23"/>
    </row>
    <row r="102" spans="1:26" s="14" customFormat="1" ht="25.5" customHeight="1">
      <c r="A102" s="5"/>
      <c r="B102" s="157"/>
      <c r="C102" s="157"/>
      <c r="D102" s="157"/>
      <c r="E102" s="132"/>
      <c r="F102" s="159"/>
      <c r="G102" s="17"/>
      <c r="H102" s="5"/>
      <c r="I102" s="5"/>
      <c r="J102" s="10"/>
      <c r="K102" s="34"/>
      <c r="L102" s="34"/>
      <c r="M102" s="4"/>
      <c r="N102" s="17"/>
      <c r="O102" s="17"/>
      <c r="P102" s="24"/>
      <c r="Q102" s="23"/>
      <c r="R102" s="29"/>
      <c r="S102" s="27"/>
      <c r="T102" s="69"/>
      <c r="U102" s="34"/>
      <c r="V102" s="70"/>
      <c r="W102" s="23"/>
      <c r="X102" s="36"/>
      <c r="Y102" s="36"/>
      <c r="Z102" s="23"/>
    </row>
    <row r="103" spans="1:26" s="14" customFormat="1" ht="25.5" customHeight="1">
      <c r="A103" s="5"/>
      <c r="B103" s="157"/>
      <c r="C103" s="157"/>
      <c r="D103" s="157"/>
      <c r="E103" s="132"/>
      <c r="F103" s="159"/>
      <c r="G103" s="17"/>
      <c r="H103" s="5"/>
      <c r="I103" s="5"/>
      <c r="J103" s="10"/>
      <c r="K103" s="34"/>
      <c r="L103" s="34"/>
      <c r="M103" s="4"/>
      <c r="N103" s="17"/>
      <c r="O103" s="17"/>
      <c r="P103" s="24"/>
      <c r="Q103" s="23"/>
      <c r="R103" s="29"/>
      <c r="S103" s="27"/>
      <c r="T103" s="69"/>
      <c r="U103" s="34"/>
      <c r="V103" s="70"/>
      <c r="W103" s="23"/>
      <c r="X103" s="36"/>
      <c r="Y103" s="36"/>
      <c r="Z103" s="23"/>
    </row>
    <row r="104" spans="1:26" s="14" customFormat="1" ht="25.5" customHeight="1">
      <c r="A104" s="5"/>
      <c r="B104" s="157"/>
      <c r="C104" s="157"/>
      <c r="D104" s="157"/>
      <c r="E104" s="132"/>
      <c r="F104" s="159"/>
      <c r="G104" s="17"/>
      <c r="H104" s="5"/>
      <c r="I104" s="5"/>
      <c r="J104" s="10"/>
      <c r="K104" s="34"/>
      <c r="L104" s="34"/>
      <c r="M104" s="4"/>
      <c r="N104" s="17"/>
      <c r="O104" s="17"/>
      <c r="P104" s="24"/>
      <c r="Q104" s="23"/>
      <c r="R104" s="29"/>
      <c r="S104" s="27"/>
      <c r="T104" s="69"/>
      <c r="U104" s="34"/>
      <c r="V104" s="70"/>
      <c r="W104" s="23"/>
      <c r="X104" s="36"/>
      <c r="Y104" s="36"/>
      <c r="Z104" s="23"/>
    </row>
    <row r="105" spans="1:26" s="14" customFormat="1" ht="25.5" customHeight="1">
      <c r="A105" s="5"/>
      <c r="B105" s="157"/>
      <c r="C105" s="157"/>
      <c r="D105" s="157"/>
      <c r="E105" s="132"/>
      <c r="F105" s="159"/>
      <c r="G105" s="17"/>
      <c r="H105" s="5"/>
      <c r="I105" s="5"/>
      <c r="J105" s="10"/>
      <c r="K105" s="34"/>
      <c r="L105" s="34"/>
      <c r="M105" s="4"/>
      <c r="N105" s="17"/>
      <c r="O105" s="17"/>
      <c r="P105" s="24"/>
      <c r="Q105" s="23"/>
      <c r="R105" s="29"/>
      <c r="S105" s="27"/>
      <c r="T105" s="69"/>
      <c r="U105" s="34"/>
      <c r="V105" s="70"/>
      <c r="W105" s="23"/>
      <c r="X105" s="36"/>
      <c r="Y105" s="36"/>
      <c r="Z105" s="23"/>
    </row>
    <row r="106" spans="1:26" s="14" customFormat="1" ht="25.5" customHeight="1">
      <c r="A106" s="5"/>
      <c r="B106" s="157"/>
      <c r="C106" s="157"/>
      <c r="D106" s="157"/>
      <c r="E106" s="132"/>
      <c r="F106" s="159"/>
      <c r="G106" s="17"/>
      <c r="H106" s="5"/>
      <c r="I106" s="5"/>
      <c r="J106" s="10"/>
      <c r="K106" s="34"/>
      <c r="L106" s="34"/>
      <c r="M106" s="4"/>
      <c r="N106" s="17"/>
      <c r="O106" s="17"/>
      <c r="P106" s="24"/>
      <c r="Q106" s="23"/>
      <c r="R106" s="29"/>
      <c r="S106" s="27"/>
      <c r="T106" s="69"/>
      <c r="U106" s="34"/>
      <c r="V106" s="70"/>
      <c r="W106" s="23"/>
      <c r="X106" s="36"/>
      <c r="Y106" s="36"/>
      <c r="Z106" s="23"/>
    </row>
    <row r="107" spans="1:26" s="14" customFormat="1" ht="25.5" customHeight="1">
      <c r="A107" s="5"/>
      <c r="B107" s="157"/>
      <c r="C107" s="157"/>
      <c r="D107" s="157"/>
      <c r="E107" s="132"/>
      <c r="F107" s="159"/>
      <c r="G107" s="17"/>
      <c r="H107" s="5"/>
      <c r="I107" s="5"/>
      <c r="J107" s="10"/>
      <c r="K107" s="34"/>
      <c r="L107" s="34"/>
      <c r="M107" s="4"/>
      <c r="N107" s="17"/>
      <c r="O107" s="17"/>
      <c r="P107" s="24"/>
      <c r="Q107" s="23"/>
      <c r="R107" s="29"/>
      <c r="S107" s="27"/>
      <c r="T107" s="69"/>
      <c r="U107" s="34"/>
      <c r="V107" s="70"/>
      <c r="W107" s="23"/>
      <c r="X107" s="36"/>
      <c r="Y107" s="36"/>
      <c r="Z107" s="23"/>
    </row>
    <row r="108" spans="1:26" s="14" customFormat="1" ht="25.5" customHeight="1">
      <c r="A108" s="5"/>
      <c r="B108" s="157"/>
      <c r="C108" s="157"/>
      <c r="D108" s="157"/>
      <c r="E108" s="132"/>
      <c r="F108" s="159"/>
      <c r="G108" s="17"/>
      <c r="H108" s="5"/>
      <c r="I108" s="5"/>
      <c r="J108" s="10"/>
      <c r="K108" s="34"/>
      <c r="L108" s="34"/>
      <c r="M108" s="4"/>
      <c r="N108" s="17"/>
      <c r="O108" s="17"/>
      <c r="P108" s="24"/>
      <c r="Q108" s="23"/>
      <c r="R108" s="29"/>
      <c r="S108" s="27"/>
      <c r="T108" s="69"/>
      <c r="U108" s="34"/>
      <c r="V108" s="70"/>
      <c r="W108" s="23"/>
      <c r="X108" s="36"/>
      <c r="Y108" s="36"/>
      <c r="Z108" s="23"/>
    </row>
    <row r="109" spans="1:26" s="14" customFormat="1" ht="25.5" customHeight="1">
      <c r="A109" s="5"/>
      <c r="B109" s="157"/>
      <c r="C109" s="157"/>
      <c r="D109" s="157"/>
      <c r="E109" s="132"/>
      <c r="F109" s="159"/>
      <c r="G109" s="17"/>
      <c r="H109" s="5"/>
      <c r="I109" s="5"/>
      <c r="J109" s="10"/>
      <c r="K109" s="34"/>
      <c r="L109" s="34"/>
      <c r="M109" s="4"/>
      <c r="N109" s="17"/>
      <c r="O109" s="17"/>
      <c r="P109" s="24"/>
      <c r="Q109" s="23"/>
      <c r="R109" s="29"/>
      <c r="S109" s="27"/>
      <c r="T109" s="69"/>
      <c r="U109" s="34"/>
      <c r="V109" s="70"/>
      <c r="W109" s="23"/>
      <c r="X109" s="36"/>
      <c r="Y109" s="36"/>
      <c r="Z109" s="23"/>
    </row>
    <row r="110" spans="1:26" s="14" customFormat="1" ht="25.5" customHeight="1">
      <c r="A110" s="5"/>
      <c r="B110" s="157"/>
      <c r="C110" s="157"/>
      <c r="D110" s="157"/>
      <c r="E110" s="132"/>
      <c r="F110" s="159"/>
      <c r="G110" s="17"/>
      <c r="H110" s="5"/>
      <c r="I110" s="5"/>
      <c r="J110" s="10"/>
      <c r="K110" s="34"/>
      <c r="L110" s="34"/>
      <c r="M110" s="4"/>
      <c r="N110" s="17"/>
      <c r="O110" s="17"/>
      <c r="P110" s="24"/>
      <c r="Q110" s="23"/>
      <c r="R110" s="29"/>
      <c r="S110" s="27"/>
      <c r="T110" s="69"/>
      <c r="U110" s="34"/>
      <c r="V110" s="70"/>
      <c r="W110" s="23"/>
      <c r="X110" s="36"/>
      <c r="Y110" s="36"/>
      <c r="Z110" s="23"/>
    </row>
    <row r="111" spans="1:26" s="14" customFormat="1" ht="25.5" customHeight="1">
      <c r="A111" s="5"/>
      <c r="B111" s="157"/>
      <c r="C111" s="157"/>
      <c r="D111" s="157"/>
      <c r="E111" s="132"/>
      <c r="F111" s="159"/>
      <c r="G111" s="17"/>
      <c r="H111" s="5"/>
      <c r="I111" s="5"/>
      <c r="J111" s="10"/>
      <c r="K111" s="34"/>
      <c r="L111" s="34"/>
      <c r="M111" s="4"/>
      <c r="N111" s="17"/>
      <c r="O111" s="17"/>
      <c r="P111" s="24"/>
      <c r="Q111" s="23"/>
      <c r="R111" s="29"/>
      <c r="S111" s="27"/>
      <c r="T111" s="69"/>
      <c r="U111" s="34"/>
      <c r="V111" s="70"/>
      <c r="W111" s="23"/>
      <c r="X111" s="36"/>
      <c r="Y111" s="36"/>
      <c r="Z111" s="23"/>
    </row>
    <row r="112" spans="1:26" s="14" customFormat="1" ht="25.5" customHeight="1">
      <c r="A112" s="5"/>
      <c r="B112" s="157"/>
      <c r="C112" s="157"/>
      <c r="D112" s="157"/>
      <c r="E112" s="132"/>
      <c r="F112" s="159"/>
      <c r="G112" s="17"/>
      <c r="H112" s="5"/>
      <c r="I112" s="5"/>
      <c r="J112" s="10"/>
      <c r="K112" s="34"/>
      <c r="L112" s="34"/>
      <c r="M112" s="4"/>
      <c r="N112" s="17"/>
      <c r="O112" s="17"/>
      <c r="P112" s="24"/>
      <c r="Q112" s="23"/>
      <c r="R112" s="29"/>
      <c r="S112" s="27"/>
      <c r="T112" s="69"/>
      <c r="U112" s="34"/>
      <c r="V112" s="70"/>
      <c r="W112" s="23"/>
      <c r="X112" s="36"/>
      <c r="Y112" s="36"/>
      <c r="Z112" s="23"/>
    </row>
    <row r="113" spans="1:26" s="14" customFormat="1" ht="25.5" customHeight="1">
      <c r="A113" s="5"/>
      <c r="B113" s="157"/>
      <c r="C113" s="157"/>
      <c r="D113" s="157"/>
      <c r="E113" s="132"/>
      <c r="F113" s="159"/>
      <c r="G113" s="17"/>
      <c r="H113" s="5"/>
      <c r="I113" s="5"/>
      <c r="J113" s="10"/>
      <c r="K113" s="34"/>
      <c r="L113" s="34"/>
      <c r="M113" s="4"/>
      <c r="N113" s="17"/>
      <c r="O113" s="17"/>
      <c r="P113" s="24"/>
      <c r="Q113" s="23"/>
      <c r="R113" s="29"/>
      <c r="S113" s="27"/>
      <c r="T113" s="69"/>
      <c r="U113" s="34"/>
      <c r="V113" s="70"/>
      <c r="W113" s="23"/>
      <c r="X113" s="36"/>
      <c r="Y113" s="36"/>
      <c r="Z113" s="23"/>
    </row>
    <row r="114" spans="1:26" s="14" customFormat="1" ht="25.5" customHeight="1">
      <c r="A114" s="5"/>
      <c r="B114" s="157"/>
      <c r="C114" s="157"/>
      <c r="D114" s="157"/>
      <c r="E114" s="132"/>
      <c r="F114" s="159"/>
      <c r="G114" s="17"/>
      <c r="H114" s="5"/>
      <c r="I114" s="5"/>
      <c r="J114" s="10"/>
      <c r="K114" s="34"/>
      <c r="L114" s="34"/>
      <c r="M114" s="4"/>
      <c r="N114" s="17"/>
      <c r="O114" s="17"/>
      <c r="P114" s="24"/>
      <c r="Q114" s="23"/>
      <c r="R114" s="29"/>
      <c r="S114" s="27"/>
      <c r="T114" s="69"/>
      <c r="U114" s="34"/>
      <c r="V114" s="70"/>
      <c r="W114" s="23"/>
      <c r="X114" s="36"/>
      <c r="Y114" s="36"/>
      <c r="Z114" s="23"/>
    </row>
    <row r="115" spans="1:26" s="14" customFormat="1" ht="25.5" customHeight="1">
      <c r="A115" s="5"/>
      <c r="B115" s="157"/>
      <c r="C115" s="157"/>
      <c r="D115" s="157"/>
      <c r="E115" s="132"/>
      <c r="F115" s="159"/>
      <c r="G115" s="17"/>
      <c r="H115" s="5"/>
      <c r="I115" s="5"/>
      <c r="J115" s="10"/>
      <c r="K115" s="34"/>
      <c r="L115" s="34"/>
      <c r="M115" s="4"/>
      <c r="N115" s="17"/>
      <c r="O115" s="17"/>
      <c r="P115" s="24"/>
      <c r="Q115" s="23"/>
      <c r="R115" s="29"/>
      <c r="S115" s="27"/>
      <c r="T115" s="69"/>
      <c r="U115" s="34"/>
      <c r="V115" s="70"/>
      <c r="W115" s="23"/>
      <c r="X115" s="36"/>
      <c r="Y115" s="36"/>
      <c r="Z115" s="23"/>
    </row>
    <row r="116" spans="1:26" s="14" customFormat="1" ht="25.5" customHeight="1">
      <c r="A116" s="5"/>
      <c r="B116" s="157"/>
      <c r="C116" s="157"/>
      <c r="D116" s="157"/>
      <c r="E116" s="132"/>
      <c r="F116" s="159"/>
      <c r="G116" s="17"/>
      <c r="H116" s="5"/>
      <c r="I116" s="5"/>
      <c r="J116" s="10"/>
      <c r="K116" s="34"/>
      <c r="L116" s="34"/>
      <c r="M116" s="4"/>
      <c r="N116" s="17"/>
      <c r="O116" s="17"/>
      <c r="P116" s="24"/>
      <c r="Q116" s="23"/>
      <c r="R116" s="29"/>
      <c r="S116" s="27"/>
      <c r="T116" s="69"/>
      <c r="U116" s="34"/>
      <c r="V116" s="70"/>
      <c r="W116" s="23"/>
      <c r="X116" s="36"/>
      <c r="Y116" s="36"/>
      <c r="Z116" s="23"/>
    </row>
    <row r="117" spans="1:26" s="14" customFormat="1" ht="25.5" customHeight="1">
      <c r="A117" s="5"/>
      <c r="B117" s="157"/>
      <c r="C117" s="157"/>
      <c r="D117" s="157"/>
      <c r="E117" s="132"/>
      <c r="F117" s="159"/>
      <c r="G117" s="17"/>
      <c r="H117" s="5"/>
      <c r="I117" s="5"/>
      <c r="J117" s="10"/>
      <c r="K117" s="34"/>
      <c r="L117" s="34"/>
      <c r="M117" s="4"/>
      <c r="N117" s="17"/>
      <c r="O117" s="17"/>
      <c r="P117" s="24"/>
      <c r="Q117" s="23"/>
      <c r="R117" s="29"/>
      <c r="S117" s="27"/>
      <c r="T117" s="69"/>
      <c r="U117" s="34"/>
      <c r="V117" s="70"/>
      <c r="W117" s="23"/>
      <c r="X117" s="36"/>
      <c r="Y117" s="36"/>
      <c r="Z117" s="23"/>
    </row>
    <row r="118" spans="1:26" s="14" customFormat="1" ht="25.5" customHeight="1">
      <c r="A118" s="5"/>
      <c r="B118" s="157"/>
      <c r="C118" s="157"/>
      <c r="D118" s="157"/>
      <c r="E118" s="132"/>
      <c r="F118" s="159"/>
      <c r="G118" s="17"/>
      <c r="H118" s="5"/>
      <c r="I118" s="5"/>
      <c r="J118" s="10"/>
      <c r="K118" s="34"/>
      <c r="L118" s="34"/>
      <c r="M118" s="4"/>
      <c r="N118" s="17"/>
      <c r="O118" s="17"/>
      <c r="P118" s="24"/>
      <c r="Q118" s="23"/>
      <c r="R118" s="29"/>
      <c r="S118" s="27"/>
      <c r="T118" s="69"/>
      <c r="U118" s="34"/>
      <c r="V118" s="70"/>
      <c r="W118" s="23"/>
      <c r="X118" s="36"/>
      <c r="Y118" s="36"/>
      <c r="Z118" s="23"/>
    </row>
    <row r="119" spans="1:26" s="14" customFormat="1" ht="25.5" customHeight="1">
      <c r="A119" s="5"/>
      <c r="B119" s="157"/>
      <c r="C119" s="157"/>
      <c r="D119" s="157"/>
      <c r="E119" s="132"/>
      <c r="F119" s="159"/>
      <c r="G119" s="17"/>
      <c r="H119" s="5"/>
      <c r="I119" s="5"/>
      <c r="J119" s="10"/>
      <c r="K119" s="34"/>
      <c r="L119" s="34"/>
      <c r="M119" s="4"/>
      <c r="N119" s="17"/>
      <c r="O119" s="17"/>
      <c r="P119" s="24"/>
      <c r="Q119" s="23"/>
      <c r="R119" s="29"/>
      <c r="S119" s="27"/>
      <c r="T119" s="69"/>
      <c r="U119" s="34"/>
      <c r="V119" s="70"/>
      <c r="W119" s="23"/>
      <c r="X119" s="36"/>
      <c r="Y119" s="36"/>
      <c r="Z119" s="23"/>
    </row>
    <row r="120" spans="1:26" s="14" customFormat="1" ht="25.5" customHeight="1">
      <c r="A120" s="5"/>
      <c r="B120" s="157"/>
      <c r="C120" s="157"/>
      <c r="D120" s="157"/>
      <c r="E120" s="132"/>
      <c r="F120" s="159"/>
      <c r="G120" s="17"/>
      <c r="H120" s="5"/>
      <c r="I120" s="5"/>
      <c r="J120" s="10"/>
      <c r="K120" s="34"/>
      <c r="L120" s="34"/>
      <c r="M120" s="4"/>
      <c r="N120" s="17"/>
      <c r="O120" s="17"/>
      <c r="P120" s="24"/>
      <c r="Q120" s="23"/>
      <c r="R120" s="29"/>
      <c r="S120" s="27"/>
      <c r="T120" s="69"/>
      <c r="U120" s="34"/>
      <c r="V120" s="70"/>
      <c r="W120" s="23"/>
      <c r="X120" s="36"/>
      <c r="Y120" s="36"/>
      <c r="Z120" s="23"/>
    </row>
    <row r="121" spans="1:26" s="14" customFormat="1" ht="25.5" customHeight="1">
      <c r="A121" s="5"/>
      <c r="B121" s="157"/>
      <c r="C121" s="157"/>
      <c r="D121" s="157"/>
      <c r="E121" s="132"/>
      <c r="F121" s="159"/>
      <c r="G121" s="17"/>
      <c r="H121" s="5"/>
      <c r="I121" s="5"/>
      <c r="J121" s="10"/>
      <c r="K121" s="34"/>
      <c r="L121" s="34"/>
      <c r="M121" s="4"/>
      <c r="N121" s="17"/>
      <c r="O121" s="17"/>
      <c r="P121" s="24"/>
      <c r="Q121" s="23"/>
      <c r="R121" s="29"/>
      <c r="S121" s="27"/>
      <c r="T121" s="69"/>
      <c r="U121" s="34"/>
      <c r="V121" s="70"/>
      <c r="W121" s="23"/>
      <c r="X121" s="36"/>
      <c r="Y121" s="36"/>
      <c r="Z121" s="23"/>
    </row>
    <row r="122" spans="1:26" s="14" customFormat="1" ht="25.5" customHeight="1">
      <c r="A122" s="5"/>
      <c r="B122" s="157"/>
      <c r="C122" s="157"/>
      <c r="D122" s="157"/>
      <c r="E122" s="132"/>
      <c r="F122" s="159"/>
      <c r="G122" s="17"/>
      <c r="H122" s="5"/>
      <c r="I122" s="5"/>
      <c r="J122" s="10"/>
      <c r="K122" s="34"/>
      <c r="L122" s="34"/>
      <c r="M122" s="4"/>
      <c r="N122" s="17"/>
      <c r="O122" s="17"/>
      <c r="P122" s="24"/>
      <c r="Q122" s="23"/>
      <c r="R122" s="29"/>
      <c r="S122" s="27"/>
      <c r="T122" s="69"/>
      <c r="U122" s="34"/>
      <c r="V122" s="70"/>
      <c r="W122" s="23"/>
      <c r="X122" s="36"/>
      <c r="Y122" s="36"/>
      <c r="Z122" s="23"/>
    </row>
    <row r="123" spans="1:26" s="14" customFormat="1" ht="25.5" customHeight="1">
      <c r="A123" s="5"/>
      <c r="B123" s="157"/>
      <c r="C123" s="157"/>
      <c r="D123" s="157"/>
      <c r="E123" s="132"/>
      <c r="F123" s="159"/>
      <c r="G123" s="17"/>
      <c r="H123" s="5"/>
      <c r="I123" s="5"/>
      <c r="J123" s="10"/>
      <c r="K123" s="34"/>
      <c r="L123" s="34"/>
      <c r="M123" s="4"/>
      <c r="N123" s="17"/>
      <c r="O123" s="17"/>
      <c r="P123" s="24"/>
      <c r="Q123" s="23"/>
      <c r="R123" s="29"/>
      <c r="S123" s="27"/>
      <c r="T123" s="69"/>
      <c r="U123" s="34"/>
      <c r="V123" s="70"/>
      <c r="W123" s="23"/>
      <c r="X123" s="36"/>
      <c r="Y123" s="36"/>
      <c r="Z123" s="23"/>
    </row>
    <row r="124" spans="1:26" s="14" customFormat="1" ht="25.5" customHeight="1">
      <c r="A124" s="5"/>
      <c r="B124" s="157"/>
      <c r="C124" s="157"/>
      <c r="D124" s="157"/>
      <c r="E124" s="132"/>
      <c r="F124" s="159"/>
      <c r="G124" s="17"/>
      <c r="H124" s="5"/>
      <c r="I124" s="5"/>
      <c r="J124" s="10"/>
      <c r="K124" s="34"/>
      <c r="L124" s="34"/>
      <c r="M124" s="4"/>
      <c r="N124" s="17"/>
      <c r="O124" s="17"/>
      <c r="P124" s="24"/>
      <c r="Q124" s="23"/>
      <c r="R124" s="29"/>
      <c r="S124" s="27"/>
      <c r="T124" s="69"/>
      <c r="U124" s="34"/>
      <c r="V124" s="70"/>
      <c r="W124" s="23"/>
      <c r="X124" s="36"/>
      <c r="Y124" s="36"/>
      <c r="Z124" s="23"/>
    </row>
    <row r="125" spans="1:26" s="14" customFormat="1" ht="25.5" customHeight="1">
      <c r="A125" s="5"/>
      <c r="B125" s="157"/>
      <c r="C125" s="157"/>
      <c r="D125" s="157"/>
      <c r="E125" s="132"/>
      <c r="F125" s="159"/>
      <c r="G125" s="17"/>
      <c r="H125" s="5"/>
      <c r="I125" s="5"/>
      <c r="J125" s="10"/>
      <c r="K125" s="34"/>
      <c r="L125" s="34"/>
      <c r="M125" s="4"/>
      <c r="N125" s="17"/>
      <c r="O125" s="17"/>
      <c r="P125" s="24"/>
      <c r="Q125" s="23"/>
      <c r="R125" s="29"/>
      <c r="S125" s="27"/>
      <c r="T125" s="69"/>
      <c r="U125" s="34"/>
      <c r="V125" s="70"/>
      <c r="W125" s="23"/>
      <c r="X125" s="36"/>
      <c r="Y125" s="36"/>
      <c r="Z125" s="23"/>
    </row>
    <row r="126" spans="1:26" s="14" customFormat="1" ht="25.5" customHeight="1">
      <c r="A126" s="5"/>
      <c r="B126" s="157"/>
      <c r="C126" s="157"/>
      <c r="D126" s="157"/>
      <c r="E126" s="132"/>
      <c r="F126" s="159"/>
      <c r="G126" s="17"/>
      <c r="H126" s="5"/>
      <c r="I126" s="5"/>
      <c r="J126" s="10"/>
      <c r="K126" s="34"/>
      <c r="L126" s="34"/>
      <c r="M126" s="4"/>
      <c r="N126" s="17"/>
      <c r="O126" s="17"/>
      <c r="P126" s="24"/>
      <c r="Q126" s="23"/>
      <c r="R126" s="29"/>
      <c r="S126" s="27"/>
      <c r="T126" s="69"/>
      <c r="U126" s="34"/>
      <c r="V126" s="70"/>
      <c r="W126" s="23"/>
      <c r="X126" s="36"/>
      <c r="Y126" s="36"/>
      <c r="Z126" s="23"/>
    </row>
    <row r="127" spans="1:26" s="14" customFormat="1" ht="25.5" customHeight="1">
      <c r="A127" s="5"/>
      <c r="B127" s="157"/>
      <c r="C127" s="157"/>
      <c r="D127" s="157"/>
      <c r="E127" s="132"/>
      <c r="F127" s="159"/>
      <c r="G127" s="17"/>
      <c r="H127" s="5"/>
      <c r="I127" s="5"/>
      <c r="J127" s="10"/>
      <c r="K127" s="34"/>
      <c r="L127" s="34"/>
      <c r="M127" s="4"/>
      <c r="N127" s="17"/>
      <c r="O127" s="17"/>
      <c r="P127" s="24"/>
      <c r="Q127" s="23"/>
      <c r="R127" s="29"/>
      <c r="S127" s="27"/>
      <c r="T127" s="69"/>
      <c r="U127" s="34"/>
      <c r="V127" s="70"/>
      <c r="W127" s="23"/>
      <c r="X127" s="36"/>
      <c r="Y127" s="36"/>
      <c r="Z127" s="23"/>
    </row>
    <row r="128" spans="1:26" s="14" customFormat="1" ht="25.5" customHeight="1">
      <c r="A128" s="5"/>
      <c r="B128" s="157"/>
      <c r="C128" s="157"/>
      <c r="D128" s="157"/>
      <c r="E128" s="132"/>
      <c r="F128" s="159"/>
      <c r="G128" s="17"/>
      <c r="H128" s="5"/>
      <c r="I128" s="5"/>
      <c r="J128" s="10"/>
      <c r="K128" s="34"/>
      <c r="L128" s="34"/>
      <c r="M128" s="4"/>
      <c r="N128" s="17"/>
      <c r="O128" s="17"/>
      <c r="P128" s="24"/>
      <c r="Q128" s="23"/>
      <c r="R128" s="29"/>
      <c r="S128" s="27"/>
      <c r="T128" s="69"/>
      <c r="U128" s="34"/>
      <c r="V128" s="70"/>
      <c r="W128" s="23"/>
      <c r="X128" s="36"/>
      <c r="Y128" s="36"/>
      <c r="Z128" s="23"/>
    </row>
    <row r="129" spans="1:26" s="14" customFormat="1" ht="25.5" customHeight="1">
      <c r="A129" s="5"/>
      <c r="B129" s="157"/>
      <c r="C129" s="157"/>
      <c r="D129" s="157"/>
      <c r="E129" s="132"/>
      <c r="F129" s="159"/>
      <c r="G129" s="17"/>
      <c r="H129" s="5"/>
      <c r="I129" s="5"/>
      <c r="J129" s="10"/>
      <c r="K129" s="34"/>
      <c r="L129" s="34"/>
      <c r="M129" s="4"/>
      <c r="N129" s="17"/>
      <c r="O129" s="17"/>
      <c r="P129" s="24"/>
      <c r="Q129" s="23"/>
      <c r="R129" s="29"/>
      <c r="S129" s="27"/>
      <c r="T129" s="69"/>
      <c r="U129" s="34"/>
      <c r="V129" s="70"/>
      <c r="W129" s="23"/>
      <c r="X129" s="36"/>
      <c r="Y129" s="36"/>
      <c r="Z129" s="23"/>
    </row>
    <row r="130" spans="1:26" s="14" customFormat="1" ht="25.5" customHeight="1">
      <c r="A130" s="5"/>
      <c r="B130" s="157"/>
      <c r="C130" s="157"/>
      <c r="D130" s="157"/>
      <c r="E130" s="132"/>
      <c r="F130" s="159"/>
      <c r="G130" s="17"/>
      <c r="H130" s="5"/>
      <c r="I130" s="5"/>
      <c r="J130" s="10"/>
      <c r="K130" s="34"/>
      <c r="L130" s="34"/>
      <c r="M130" s="4"/>
      <c r="N130" s="17"/>
      <c r="O130" s="17"/>
      <c r="P130" s="24"/>
      <c r="Q130" s="23"/>
      <c r="R130" s="29"/>
      <c r="S130" s="27"/>
      <c r="T130" s="69"/>
      <c r="U130" s="34"/>
      <c r="V130" s="70"/>
      <c r="W130" s="23"/>
      <c r="X130" s="36"/>
      <c r="Y130" s="36"/>
      <c r="Z130" s="23"/>
    </row>
    <row r="131" spans="1:26" s="14" customFormat="1" ht="25.5" customHeight="1">
      <c r="A131" s="5"/>
      <c r="B131" s="157"/>
      <c r="C131" s="157"/>
      <c r="D131" s="157"/>
      <c r="E131" s="132"/>
      <c r="F131" s="159"/>
      <c r="G131" s="17"/>
      <c r="H131" s="5"/>
      <c r="I131" s="5"/>
      <c r="J131" s="10"/>
      <c r="K131" s="34"/>
      <c r="L131" s="34"/>
      <c r="M131" s="4"/>
      <c r="N131" s="17"/>
      <c r="O131" s="17"/>
      <c r="P131" s="24"/>
      <c r="Q131" s="23"/>
      <c r="R131" s="29"/>
      <c r="S131" s="27"/>
      <c r="T131" s="69"/>
      <c r="U131" s="34"/>
      <c r="V131" s="70"/>
      <c r="W131" s="23"/>
      <c r="X131" s="36"/>
      <c r="Y131" s="36"/>
      <c r="Z131" s="23"/>
    </row>
    <row r="132" spans="1:26" s="14" customFormat="1" ht="25.5" customHeight="1">
      <c r="A132" s="5"/>
      <c r="B132" s="157"/>
      <c r="C132" s="157"/>
      <c r="D132" s="157"/>
      <c r="E132" s="132"/>
      <c r="F132" s="159"/>
      <c r="G132" s="17"/>
      <c r="H132" s="5"/>
      <c r="I132" s="5"/>
      <c r="J132" s="10"/>
      <c r="K132" s="34"/>
      <c r="L132" s="34"/>
      <c r="M132" s="4"/>
      <c r="N132" s="17"/>
      <c r="O132" s="17"/>
      <c r="P132" s="24"/>
      <c r="Q132" s="23"/>
      <c r="R132" s="29"/>
      <c r="S132" s="27"/>
      <c r="T132" s="69"/>
      <c r="U132" s="34"/>
      <c r="V132" s="70"/>
      <c r="W132" s="23"/>
      <c r="X132" s="36"/>
      <c r="Y132" s="36"/>
      <c r="Z132" s="23"/>
    </row>
    <row r="133" spans="1:26" s="14" customFormat="1" ht="25.5" customHeight="1">
      <c r="A133" s="5"/>
      <c r="B133" s="157"/>
      <c r="C133" s="157"/>
      <c r="D133" s="157"/>
      <c r="E133" s="132"/>
      <c r="F133" s="159"/>
      <c r="G133" s="17"/>
      <c r="H133" s="5"/>
      <c r="I133" s="5"/>
      <c r="J133" s="10"/>
      <c r="K133" s="34"/>
      <c r="L133" s="34"/>
      <c r="M133" s="4"/>
      <c r="N133" s="17"/>
      <c r="O133" s="17"/>
      <c r="P133" s="24"/>
      <c r="Q133" s="23"/>
      <c r="R133" s="29"/>
      <c r="S133" s="27"/>
      <c r="T133" s="69"/>
      <c r="U133" s="34"/>
      <c r="V133" s="70"/>
      <c r="W133" s="23"/>
      <c r="X133" s="36"/>
      <c r="Y133" s="36"/>
      <c r="Z133" s="23"/>
    </row>
    <row r="134" spans="1:26" s="14" customFormat="1" ht="25.5" customHeight="1">
      <c r="A134" s="5"/>
      <c r="B134" s="157"/>
      <c r="C134" s="157"/>
      <c r="D134" s="157"/>
      <c r="E134" s="132"/>
      <c r="F134" s="159"/>
      <c r="G134" s="17"/>
      <c r="H134" s="5"/>
      <c r="I134" s="5"/>
      <c r="J134" s="10"/>
      <c r="K134" s="34"/>
      <c r="L134" s="34"/>
      <c r="M134" s="4"/>
      <c r="N134" s="17"/>
      <c r="O134" s="17"/>
      <c r="P134" s="24"/>
      <c r="Q134" s="23"/>
      <c r="R134" s="29"/>
      <c r="S134" s="27"/>
      <c r="T134" s="69"/>
      <c r="U134" s="34"/>
      <c r="V134" s="70"/>
      <c r="W134" s="23"/>
      <c r="X134" s="36"/>
      <c r="Y134" s="36"/>
      <c r="Z134" s="23"/>
    </row>
    <row r="135" spans="1:26" s="14" customFormat="1" ht="25.5" customHeight="1">
      <c r="A135" s="5"/>
      <c r="B135" s="157"/>
      <c r="C135" s="157"/>
      <c r="D135" s="157"/>
      <c r="E135" s="132"/>
      <c r="F135" s="159"/>
      <c r="G135" s="17"/>
      <c r="H135" s="5"/>
      <c r="I135" s="5"/>
      <c r="J135" s="10"/>
      <c r="K135" s="34"/>
      <c r="L135" s="34"/>
      <c r="M135" s="4"/>
      <c r="N135" s="17"/>
      <c r="O135" s="17"/>
      <c r="P135" s="24"/>
      <c r="Q135" s="23"/>
      <c r="R135" s="29"/>
      <c r="S135" s="27"/>
      <c r="T135" s="69"/>
      <c r="U135" s="34"/>
      <c r="V135" s="70"/>
      <c r="W135" s="23"/>
      <c r="X135" s="36"/>
      <c r="Y135" s="36"/>
      <c r="Z135" s="23"/>
    </row>
    <row r="136" spans="1:26" s="14" customFormat="1" ht="25.5" customHeight="1">
      <c r="A136" s="5"/>
      <c r="B136" s="157"/>
      <c r="C136" s="157"/>
      <c r="D136" s="157"/>
      <c r="E136" s="132"/>
      <c r="F136" s="159"/>
      <c r="G136" s="17"/>
      <c r="H136" s="5"/>
      <c r="I136" s="5"/>
      <c r="J136" s="10"/>
      <c r="K136" s="34"/>
      <c r="L136" s="34"/>
      <c r="M136" s="4"/>
      <c r="N136" s="17"/>
      <c r="O136" s="17"/>
      <c r="P136" s="24"/>
      <c r="Q136" s="23"/>
      <c r="R136" s="29"/>
      <c r="S136" s="27"/>
      <c r="T136" s="69"/>
      <c r="U136" s="34"/>
      <c r="V136" s="70"/>
      <c r="W136" s="23"/>
      <c r="X136" s="36"/>
      <c r="Y136" s="36"/>
      <c r="Z136" s="23"/>
    </row>
    <row r="137" spans="1:26" s="14" customFormat="1" ht="25.5" customHeight="1">
      <c r="A137" s="5"/>
      <c r="B137" s="157"/>
      <c r="C137" s="157"/>
      <c r="D137" s="157"/>
      <c r="E137" s="132"/>
      <c r="F137" s="159"/>
      <c r="G137" s="17"/>
      <c r="H137" s="5"/>
      <c r="I137" s="5"/>
      <c r="J137" s="10"/>
      <c r="K137" s="34"/>
      <c r="L137" s="34"/>
      <c r="M137" s="4"/>
      <c r="N137" s="17"/>
      <c r="O137" s="17"/>
      <c r="P137" s="24"/>
      <c r="Q137" s="23"/>
      <c r="R137" s="29"/>
      <c r="S137" s="27"/>
      <c r="T137" s="69"/>
      <c r="U137" s="34"/>
      <c r="V137" s="70"/>
      <c r="W137" s="23"/>
      <c r="X137" s="36"/>
      <c r="Y137" s="36"/>
      <c r="Z137" s="23"/>
    </row>
    <row r="138" spans="1:26" s="14" customFormat="1" ht="25.5" customHeight="1">
      <c r="A138" s="5"/>
      <c r="B138" s="157"/>
      <c r="C138" s="157"/>
      <c r="D138" s="157"/>
      <c r="E138" s="132"/>
      <c r="F138" s="159"/>
      <c r="G138" s="17"/>
      <c r="H138" s="5"/>
      <c r="I138" s="5"/>
      <c r="J138" s="10"/>
      <c r="K138" s="34"/>
      <c r="L138" s="34"/>
      <c r="M138" s="4"/>
      <c r="N138" s="17"/>
      <c r="O138" s="17"/>
      <c r="P138" s="24"/>
      <c r="Q138" s="23"/>
      <c r="R138" s="29"/>
      <c r="S138" s="27"/>
      <c r="T138" s="69"/>
      <c r="U138" s="34"/>
      <c r="V138" s="70"/>
      <c r="W138" s="23"/>
      <c r="X138" s="36"/>
      <c r="Y138" s="36"/>
      <c r="Z138" s="23"/>
    </row>
    <row r="139" spans="1:26" s="14" customFormat="1" ht="25.5" customHeight="1">
      <c r="A139" s="5"/>
      <c r="B139" s="157"/>
      <c r="C139" s="157"/>
      <c r="D139" s="157"/>
      <c r="E139" s="132"/>
      <c r="F139" s="159"/>
      <c r="G139" s="17"/>
      <c r="H139" s="5"/>
      <c r="I139" s="5"/>
      <c r="J139" s="10"/>
      <c r="K139" s="34"/>
      <c r="L139" s="34"/>
      <c r="M139" s="4"/>
      <c r="N139" s="17"/>
      <c r="O139" s="17"/>
      <c r="P139" s="24"/>
      <c r="Q139" s="23"/>
      <c r="R139" s="29"/>
      <c r="S139" s="27"/>
      <c r="T139" s="69"/>
      <c r="U139" s="34"/>
      <c r="V139" s="70"/>
      <c r="W139" s="23"/>
      <c r="X139" s="36"/>
      <c r="Y139" s="36"/>
      <c r="Z139" s="23"/>
    </row>
    <row r="140" spans="1:26" s="14" customFormat="1" ht="25.5" customHeight="1">
      <c r="A140" s="5"/>
      <c r="B140" s="157"/>
      <c r="C140" s="157"/>
      <c r="D140" s="157"/>
      <c r="E140" s="132"/>
      <c r="F140" s="159"/>
      <c r="G140" s="17"/>
      <c r="H140" s="5"/>
      <c r="I140" s="5"/>
      <c r="J140" s="10"/>
      <c r="K140" s="34"/>
      <c r="L140" s="34"/>
      <c r="M140" s="4"/>
      <c r="N140" s="17"/>
      <c r="O140" s="17"/>
      <c r="P140" s="24"/>
      <c r="Q140" s="23"/>
      <c r="R140" s="29"/>
      <c r="S140" s="27"/>
      <c r="T140" s="69"/>
      <c r="U140" s="34"/>
      <c r="V140" s="70"/>
      <c r="W140" s="23"/>
      <c r="X140" s="36"/>
      <c r="Y140" s="36"/>
      <c r="Z140" s="23"/>
    </row>
    <row r="141" spans="1:26" s="14" customFormat="1" ht="25.5" customHeight="1">
      <c r="A141" s="5"/>
      <c r="B141" s="157"/>
      <c r="C141" s="157"/>
      <c r="D141" s="157"/>
      <c r="E141" s="132"/>
      <c r="F141" s="159"/>
      <c r="G141" s="17"/>
      <c r="H141" s="5"/>
      <c r="I141" s="5"/>
      <c r="J141" s="10"/>
      <c r="K141" s="34"/>
      <c r="L141" s="34"/>
      <c r="M141" s="4"/>
      <c r="N141" s="17"/>
      <c r="O141" s="17"/>
      <c r="P141" s="24"/>
      <c r="Q141" s="23"/>
      <c r="R141" s="29"/>
      <c r="S141" s="27"/>
      <c r="T141" s="69"/>
      <c r="U141" s="34"/>
      <c r="V141" s="70"/>
      <c r="W141" s="23"/>
      <c r="X141" s="36"/>
      <c r="Y141" s="36"/>
      <c r="Z141" s="23"/>
    </row>
    <row r="142" spans="1:26" s="14" customFormat="1" ht="25.5" customHeight="1">
      <c r="A142" s="5"/>
      <c r="B142" s="157"/>
      <c r="C142" s="157"/>
      <c r="D142" s="157"/>
      <c r="E142" s="132"/>
      <c r="F142" s="159"/>
      <c r="G142" s="17"/>
      <c r="H142" s="5"/>
      <c r="I142" s="5"/>
      <c r="J142" s="10"/>
      <c r="K142" s="34"/>
      <c r="L142" s="34"/>
      <c r="M142" s="4"/>
      <c r="N142" s="17"/>
      <c r="O142" s="17"/>
      <c r="P142" s="24"/>
      <c r="Q142" s="23"/>
      <c r="R142" s="29"/>
      <c r="S142" s="27"/>
      <c r="T142" s="69"/>
      <c r="U142" s="34"/>
      <c r="V142" s="70"/>
      <c r="W142" s="23"/>
      <c r="X142" s="36"/>
      <c r="Y142" s="36"/>
      <c r="Z142" s="23"/>
    </row>
    <row r="143" spans="1:26" s="14" customFormat="1" ht="25.5" customHeight="1">
      <c r="A143" s="5"/>
      <c r="B143" s="157"/>
      <c r="C143" s="157"/>
      <c r="D143" s="157"/>
      <c r="E143" s="132"/>
      <c r="F143" s="159"/>
      <c r="G143" s="17"/>
      <c r="H143" s="5"/>
      <c r="I143" s="5"/>
      <c r="J143" s="10"/>
      <c r="K143" s="34"/>
      <c r="L143" s="34"/>
      <c r="M143" s="4"/>
      <c r="N143" s="17"/>
      <c r="O143" s="17"/>
      <c r="P143" s="24"/>
      <c r="Q143" s="23"/>
      <c r="R143" s="29"/>
      <c r="S143" s="27"/>
      <c r="T143" s="69"/>
      <c r="U143" s="34"/>
      <c r="V143" s="70"/>
      <c r="W143" s="23"/>
      <c r="X143" s="36"/>
      <c r="Y143" s="36"/>
      <c r="Z143" s="23"/>
    </row>
    <row r="144" spans="1:26" s="14" customFormat="1" ht="25.5" customHeight="1">
      <c r="A144" s="5"/>
      <c r="B144" s="157"/>
      <c r="C144" s="157"/>
      <c r="D144" s="157"/>
      <c r="E144" s="132"/>
      <c r="F144" s="159"/>
      <c r="G144" s="17"/>
      <c r="H144" s="5"/>
      <c r="I144" s="5"/>
      <c r="J144" s="10"/>
      <c r="K144" s="34"/>
      <c r="L144" s="34"/>
      <c r="M144" s="4"/>
      <c r="N144" s="17"/>
      <c r="O144" s="17"/>
      <c r="P144" s="24"/>
      <c r="Q144" s="23"/>
      <c r="R144" s="29"/>
      <c r="S144" s="27"/>
      <c r="T144" s="69"/>
      <c r="U144" s="34"/>
      <c r="V144" s="70"/>
      <c r="W144" s="23"/>
      <c r="X144" s="36"/>
      <c r="Y144" s="36"/>
      <c r="Z144" s="23"/>
    </row>
    <row r="145" spans="1:26" s="14" customFormat="1" ht="25.5" customHeight="1">
      <c r="A145" s="5"/>
      <c r="B145" s="157"/>
      <c r="C145" s="157"/>
      <c r="D145" s="157"/>
      <c r="E145" s="132"/>
      <c r="F145" s="159"/>
      <c r="G145" s="17"/>
      <c r="H145" s="5"/>
      <c r="I145" s="5"/>
      <c r="J145" s="10"/>
      <c r="K145" s="34"/>
      <c r="L145" s="34"/>
      <c r="M145" s="4"/>
      <c r="N145" s="17"/>
      <c r="O145" s="17"/>
      <c r="P145" s="24"/>
      <c r="Q145" s="23"/>
      <c r="R145" s="29"/>
      <c r="S145" s="27"/>
      <c r="T145" s="69"/>
      <c r="U145" s="34"/>
      <c r="V145" s="70"/>
      <c r="W145" s="23"/>
      <c r="X145" s="36"/>
      <c r="Y145" s="36"/>
      <c r="Z145" s="23"/>
    </row>
    <row r="146" spans="1:26" s="14" customFormat="1" ht="25.5" customHeight="1">
      <c r="A146" s="5"/>
      <c r="B146" s="157"/>
      <c r="C146" s="157"/>
      <c r="D146" s="157"/>
      <c r="E146" s="132"/>
      <c r="F146" s="159"/>
      <c r="G146" s="17"/>
      <c r="H146" s="5"/>
      <c r="I146" s="5"/>
      <c r="J146" s="10"/>
      <c r="K146" s="34"/>
      <c r="L146" s="34"/>
      <c r="M146" s="4"/>
      <c r="N146" s="17"/>
      <c r="O146" s="17"/>
      <c r="P146" s="24"/>
      <c r="Q146" s="23"/>
      <c r="R146" s="29"/>
      <c r="S146" s="27"/>
      <c r="T146" s="69"/>
      <c r="U146" s="34"/>
      <c r="V146" s="70"/>
      <c r="W146" s="23"/>
      <c r="X146" s="36"/>
      <c r="Y146" s="36"/>
      <c r="Z146" s="23"/>
    </row>
    <row r="147" spans="1:26" s="14" customFormat="1" ht="25.5" customHeight="1">
      <c r="A147" s="5"/>
      <c r="B147" s="157"/>
      <c r="C147" s="157"/>
      <c r="D147" s="157"/>
      <c r="E147" s="132"/>
      <c r="F147" s="159"/>
      <c r="G147" s="17"/>
      <c r="H147" s="5"/>
      <c r="I147" s="5"/>
      <c r="J147" s="10"/>
      <c r="K147" s="34"/>
      <c r="L147" s="34"/>
      <c r="M147" s="4"/>
      <c r="N147" s="17"/>
      <c r="O147" s="17"/>
      <c r="P147" s="24"/>
      <c r="Q147" s="23"/>
      <c r="R147" s="29"/>
      <c r="S147" s="27"/>
      <c r="T147" s="69"/>
      <c r="U147" s="34"/>
      <c r="V147" s="70"/>
      <c r="W147" s="23"/>
      <c r="X147" s="36"/>
      <c r="Y147" s="36"/>
      <c r="Z147" s="23"/>
    </row>
    <row r="148" spans="1:26" s="14" customFormat="1" ht="25.5" customHeight="1">
      <c r="A148" s="5"/>
      <c r="B148" s="157"/>
      <c r="C148" s="157"/>
      <c r="D148" s="157"/>
      <c r="E148" s="132"/>
      <c r="F148" s="159"/>
      <c r="G148" s="17"/>
      <c r="H148" s="5"/>
      <c r="I148" s="5"/>
      <c r="J148" s="10"/>
      <c r="K148" s="34"/>
      <c r="L148" s="34"/>
      <c r="M148" s="4"/>
      <c r="N148" s="17"/>
      <c r="O148" s="17"/>
      <c r="P148" s="24"/>
      <c r="Q148" s="23"/>
      <c r="R148" s="29"/>
      <c r="S148" s="27"/>
      <c r="T148" s="69"/>
      <c r="U148" s="34"/>
      <c r="V148" s="70"/>
      <c r="W148" s="23"/>
      <c r="X148" s="36"/>
      <c r="Y148" s="36"/>
      <c r="Z148" s="23"/>
    </row>
    <row r="149" spans="1:26" s="14" customFormat="1" ht="25.5" customHeight="1">
      <c r="A149" s="5"/>
      <c r="B149" s="157"/>
      <c r="C149" s="157"/>
      <c r="D149" s="157"/>
      <c r="E149" s="132"/>
      <c r="F149" s="159"/>
      <c r="G149" s="17"/>
      <c r="H149" s="5"/>
      <c r="I149" s="5"/>
      <c r="J149" s="10"/>
      <c r="K149" s="34"/>
      <c r="L149" s="34"/>
      <c r="M149" s="4"/>
      <c r="N149" s="17"/>
      <c r="O149" s="17"/>
      <c r="P149" s="24"/>
      <c r="Q149" s="23"/>
      <c r="R149" s="29"/>
      <c r="S149" s="27"/>
      <c r="T149" s="69"/>
      <c r="U149" s="34"/>
      <c r="V149" s="70"/>
      <c r="W149" s="23"/>
      <c r="X149" s="36"/>
      <c r="Y149" s="36"/>
      <c r="Z149" s="23"/>
    </row>
    <row r="150" spans="1:26" s="14" customFormat="1" ht="25.5" customHeight="1">
      <c r="A150" s="5"/>
      <c r="B150" s="157"/>
      <c r="C150" s="157"/>
      <c r="D150" s="157"/>
      <c r="E150" s="132"/>
      <c r="F150" s="159"/>
      <c r="G150" s="17"/>
      <c r="H150" s="5"/>
      <c r="I150" s="5"/>
      <c r="J150" s="10"/>
      <c r="K150" s="34"/>
      <c r="L150" s="34"/>
      <c r="M150" s="4"/>
      <c r="N150" s="17"/>
      <c r="O150" s="17"/>
      <c r="P150" s="24"/>
      <c r="Q150" s="23"/>
      <c r="R150" s="29"/>
      <c r="S150" s="27"/>
      <c r="T150" s="69"/>
      <c r="U150" s="34"/>
      <c r="V150" s="70"/>
      <c r="W150" s="23"/>
      <c r="X150" s="36"/>
      <c r="Y150" s="36"/>
      <c r="Z150" s="23"/>
    </row>
    <row r="151" spans="1:26" s="14" customFormat="1" ht="25.5" customHeight="1">
      <c r="A151" s="5"/>
      <c r="B151" s="157"/>
      <c r="C151" s="157"/>
      <c r="D151" s="157"/>
      <c r="E151" s="132"/>
      <c r="F151" s="159"/>
      <c r="G151" s="17"/>
      <c r="H151" s="5"/>
      <c r="I151" s="5"/>
      <c r="J151" s="10"/>
      <c r="K151" s="34"/>
      <c r="L151" s="34"/>
      <c r="M151" s="4"/>
      <c r="N151" s="17"/>
      <c r="O151" s="17"/>
      <c r="P151" s="24"/>
      <c r="Q151" s="23"/>
      <c r="R151" s="29"/>
      <c r="S151" s="27"/>
      <c r="T151" s="69"/>
      <c r="U151" s="34"/>
      <c r="V151" s="70"/>
      <c r="W151" s="23"/>
      <c r="X151" s="36"/>
      <c r="Y151" s="36"/>
      <c r="Z151" s="23"/>
    </row>
    <row r="152" spans="1:26" s="14" customFormat="1" ht="25.5" customHeight="1">
      <c r="A152" s="5"/>
      <c r="B152" s="157"/>
      <c r="C152" s="157"/>
      <c r="D152" s="157"/>
      <c r="E152" s="132"/>
      <c r="F152" s="159"/>
      <c r="G152" s="17"/>
      <c r="H152" s="5"/>
      <c r="I152" s="5"/>
      <c r="J152" s="10"/>
      <c r="K152" s="34"/>
      <c r="L152" s="34"/>
      <c r="M152" s="4"/>
      <c r="N152" s="17"/>
      <c r="O152" s="17"/>
      <c r="P152" s="24"/>
      <c r="Q152" s="23"/>
      <c r="R152" s="29"/>
      <c r="S152" s="27"/>
      <c r="T152" s="69"/>
      <c r="U152" s="34"/>
      <c r="V152" s="70"/>
      <c r="W152" s="23"/>
      <c r="X152" s="36"/>
      <c r="Y152" s="36"/>
      <c r="Z152" s="23"/>
    </row>
    <row r="153" spans="1:26" s="14" customFormat="1" ht="25.5" customHeight="1">
      <c r="A153" s="5"/>
      <c r="B153" s="157"/>
      <c r="C153" s="157"/>
      <c r="D153" s="157"/>
      <c r="E153" s="132"/>
      <c r="F153" s="159"/>
      <c r="G153" s="17"/>
      <c r="H153" s="5"/>
      <c r="I153" s="5"/>
      <c r="J153" s="10"/>
      <c r="K153" s="34"/>
      <c r="L153" s="34"/>
      <c r="M153" s="4"/>
      <c r="N153" s="17"/>
      <c r="O153" s="17"/>
      <c r="P153" s="24"/>
      <c r="Q153" s="23"/>
      <c r="R153" s="29"/>
      <c r="S153" s="27"/>
      <c r="T153" s="69"/>
      <c r="U153" s="34"/>
      <c r="V153" s="70"/>
      <c r="W153" s="23"/>
      <c r="X153" s="36"/>
      <c r="Y153" s="36"/>
      <c r="Z153" s="23"/>
    </row>
    <row r="154" spans="1:26" s="14" customFormat="1" ht="25.5" customHeight="1">
      <c r="A154" s="5"/>
      <c r="B154" s="157"/>
      <c r="C154" s="157"/>
      <c r="D154" s="157"/>
      <c r="E154" s="132"/>
      <c r="F154" s="159"/>
      <c r="G154" s="17"/>
      <c r="H154" s="5"/>
      <c r="I154" s="5"/>
      <c r="J154" s="10"/>
      <c r="K154" s="34"/>
      <c r="L154" s="34"/>
      <c r="M154" s="4"/>
      <c r="N154" s="17"/>
      <c r="O154" s="17"/>
      <c r="P154" s="24"/>
      <c r="Q154" s="23"/>
      <c r="R154" s="29"/>
      <c r="S154" s="27"/>
      <c r="T154" s="69"/>
      <c r="U154" s="34"/>
      <c r="V154" s="70"/>
      <c r="W154" s="23"/>
      <c r="X154" s="36"/>
      <c r="Y154" s="36"/>
      <c r="Z154" s="23"/>
    </row>
    <row r="155" spans="1:26" s="14" customFormat="1" ht="25.5" customHeight="1">
      <c r="A155" s="5"/>
      <c r="B155" s="157"/>
      <c r="C155" s="157"/>
      <c r="D155" s="157"/>
      <c r="E155" s="132"/>
      <c r="F155" s="159"/>
      <c r="G155" s="17"/>
      <c r="H155" s="5"/>
      <c r="I155" s="5"/>
      <c r="J155" s="10"/>
      <c r="K155" s="34"/>
      <c r="L155" s="34"/>
      <c r="M155" s="4"/>
      <c r="N155" s="17"/>
      <c r="O155" s="17"/>
      <c r="P155" s="24"/>
      <c r="Q155" s="23"/>
      <c r="R155" s="29"/>
      <c r="S155" s="27"/>
      <c r="T155" s="69"/>
      <c r="U155" s="34"/>
      <c r="V155" s="70"/>
      <c r="W155" s="23"/>
      <c r="X155" s="36"/>
      <c r="Y155" s="36"/>
      <c r="Z155" s="23"/>
    </row>
    <row r="156" spans="1:26" s="14" customFormat="1" ht="25.5" customHeight="1">
      <c r="A156" s="5"/>
      <c r="B156" s="157"/>
      <c r="C156" s="157"/>
      <c r="D156" s="157"/>
      <c r="E156" s="132"/>
      <c r="F156" s="159"/>
      <c r="G156" s="17"/>
      <c r="H156" s="5"/>
      <c r="I156" s="5"/>
      <c r="J156" s="10"/>
      <c r="K156" s="34"/>
      <c r="L156" s="34"/>
      <c r="M156" s="4"/>
      <c r="N156" s="17"/>
      <c r="O156" s="17"/>
      <c r="P156" s="24"/>
      <c r="Q156" s="23"/>
      <c r="R156" s="29"/>
      <c r="S156" s="27"/>
      <c r="T156" s="69"/>
      <c r="U156" s="34"/>
      <c r="V156" s="70"/>
      <c r="W156" s="23"/>
      <c r="X156" s="36"/>
      <c r="Y156" s="36"/>
      <c r="Z156" s="23"/>
    </row>
    <row r="157" spans="1:26" s="14" customFormat="1" ht="25.5" customHeight="1">
      <c r="A157" s="5"/>
      <c r="B157" s="157"/>
      <c r="C157" s="157"/>
      <c r="D157" s="157"/>
      <c r="E157" s="132"/>
      <c r="F157" s="159"/>
      <c r="G157" s="17"/>
      <c r="H157" s="5"/>
      <c r="I157" s="5"/>
      <c r="J157" s="10"/>
      <c r="K157" s="34"/>
      <c r="L157" s="34"/>
      <c r="M157" s="4"/>
      <c r="N157" s="17"/>
      <c r="O157" s="17"/>
      <c r="P157" s="24"/>
      <c r="Q157" s="23"/>
      <c r="R157" s="29"/>
      <c r="S157" s="27"/>
      <c r="T157" s="69"/>
      <c r="U157" s="34"/>
      <c r="V157" s="70"/>
      <c r="W157" s="23"/>
      <c r="X157" s="36"/>
      <c r="Y157" s="36"/>
      <c r="Z157" s="23"/>
    </row>
    <row r="158" spans="1:26" s="14" customFormat="1" ht="25.5" customHeight="1">
      <c r="A158" s="5"/>
      <c r="B158" s="157"/>
      <c r="C158" s="157"/>
      <c r="D158" s="157"/>
      <c r="E158" s="132"/>
      <c r="F158" s="159"/>
      <c r="G158" s="17"/>
      <c r="H158" s="5"/>
      <c r="I158" s="5"/>
      <c r="J158" s="10"/>
      <c r="K158" s="34"/>
      <c r="L158" s="34"/>
      <c r="M158" s="4"/>
      <c r="N158" s="17"/>
      <c r="O158" s="17"/>
      <c r="P158" s="24"/>
      <c r="Q158" s="23"/>
      <c r="R158" s="29"/>
      <c r="S158" s="27"/>
      <c r="T158" s="69"/>
      <c r="U158" s="34"/>
      <c r="V158" s="70"/>
      <c r="W158" s="23"/>
      <c r="X158" s="36"/>
      <c r="Y158" s="36"/>
      <c r="Z158" s="23"/>
    </row>
    <row r="159" spans="1:26" s="14" customFormat="1" ht="25.5" customHeight="1">
      <c r="A159" s="5"/>
      <c r="B159" s="157"/>
      <c r="C159" s="157"/>
      <c r="D159" s="157"/>
      <c r="E159" s="132"/>
      <c r="F159" s="159"/>
      <c r="G159" s="17"/>
      <c r="H159" s="5"/>
      <c r="I159" s="5"/>
      <c r="J159" s="10"/>
      <c r="K159" s="34"/>
      <c r="L159" s="34"/>
      <c r="M159" s="4"/>
      <c r="N159" s="17"/>
      <c r="O159" s="17"/>
      <c r="P159" s="24"/>
      <c r="Q159" s="23"/>
      <c r="R159" s="29"/>
      <c r="S159" s="27"/>
      <c r="T159" s="69"/>
      <c r="U159" s="34"/>
      <c r="V159" s="70"/>
      <c r="W159" s="23"/>
      <c r="X159" s="36"/>
      <c r="Y159" s="36"/>
      <c r="Z159" s="23"/>
    </row>
    <row r="160" spans="1:26" s="14" customFormat="1" ht="25.5" customHeight="1">
      <c r="A160" s="5"/>
      <c r="B160" s="157"/>
      <c r="C160" s="157"/>
      <c r="D160" s="157"/>
      <c r="E160" s="132"/>
      <c r="F160" s="159"/>
      <c r="G160" s="17"/>
      <c r="H160" s="5"/>
      <c r="I160" s="5"/>
      <c r="J160" s="10"/>
      <c r="K160" s="34"/>
      <c r="L160" s="34"/>
      <c r="M160" s="4"/>
      <c r="N160" s="17"/>
      <c r="O160" s="17"/>
      <c r="P160" s="24"/>
      <c r="Q160" s="23"/>
      <c r="R160" s="29"/>
      <c r="S160" s="27"/>
      <c r="T160" s="69"/>
      <c r="U160" s="34"/>
      <c r="V160" s="70"/>
      <c r="W160" s="23"/>
      <c r="X160" s="36"/>
      <c r="Y160" s="36"/>
      <c r="Z160" s="23"/>
    </row>
    <row r="161" spans="1:26" s="14" customFormat="1" ht="25.5" customHeight="1">
      <c r="A161" s="5"/>
      <c r="B161" s="157"/>
      <c r="C161" s="157"/>
      <c r="D161" s="157"/>
      <c r="E161" s="132"/>
      <c r="F161" s="159"/>
      <c r="G161" s="17"/>
      <c r="H161" s="5"/>
      <c r="I161" s="5"/>
      <c r="J161" s="10"/>
      <c r="K161" s="34"/>
      <c r="L161" s="34"/>
      <c r="M161" s="4"/>
      <c r="N161" s="17"/>
      <c r="O161" s="17"/>
      <c r="P161" s="24"/>
      <c r="Q161" s="23"/>
      <c r="R161" s="29"/>
      <c r="S161" s="27"/>
      <c r="T161" s="69"/>
      <c r="U161" s="34"/>
      <c r="V161" s="70"/>
      <c r="W161" s="23"/>
      <c r="X161" s="36"/>
      <c r="Y161" s="36"/>
      <c r="Z161" s="23"/>
    </row>
    <row r="162" spans="1:26" s="14" customFormat="1" ht="25.5" customHeight="1">
      <c r="A162" s="5"/>
      <c r="B162" s="157"/>
      <c r="C162" s="157"/>
      <c r="D162" s="157"/>
      <c r="E162" s="132"/>
      <c r="F162" s="159"/>
      <c r="G162" s="17"/>
      <c r="H162" s="5"/>
      <c r="I162" s="5"/>
      <c r="J162" s="10"/>
      <c r="K162" s="34"/>
      <c r="L162" s="34"/>
      <c r="M162" s="4"/>
      <c r="N162" s="17"/>
      <c r="O162" s="17"/>
      <c r="P162" s="24"/>
      <c r="Q162" s="23"/>
      <c r="R162" s="29"/>
      <c r="S162" s="27"/>
      <c r="T162" s="69"/>
      <c r="U162" s="34"/>
      <c r="V162" s="70"/>
      <c r="W162" s="23"/>
      <c r="X162" s="36"/>
      <c r="Y162" s="36"/>
      <c r="Z162" s="23"/>
    </row>
    <row r="163" spans="1:26" s="14" customFormat="1" ht="25.5" customHeight="1">
      <c r="A163" s="5"/>
      <c r="B163" s="157"/>
      <c r="C163" s="157"/>
      <c r="D163" s="157"/>
      <c r="E163" s="132"/>
      <c r="F163" s="159"/>
      <c r="G163" s="17"/>
      <c r="H163" s="5"/>
      <c r="I163" s="5"/>
      <c r="J163" s="10"/>
      <c r="K163" s="34"/>
      <c r="L163" s="34"/>
      <c r="M163" s="4"/>
      <c r="N163" s="17"/>
      <c r="O163" s="17"/>
      <c r="P163" s="24"/>
      <c r="Q163" s="23"/>
      <c r="R163" s="29"/>
      <c r="S163" s="27"/>
      <c r="T163" s="69"/>
      <c r="U163" s="34"/>
      <c r="V163" s="70"/>
      <c r="W163" s="23"/>
      <c r="X163" s="36"/>
      <c r="Y163" s="36"/>
      <c r="Z163" s="23"/>
    </row>
    <row r="164" spans="1:26" s="14" customFormat="1" ht="25.5" customHeight="1">
      <c r="A164" s="5"/>
      <c r="B164" s="157"/>
      <c r="C164" s="157"/>
      <c r="D164" s="157"/>
      <c r="E164" s="132"/>
      <c r="F164" s="159"/>
      <c r="G164" s="17"/>
      <c r="H164" s="5"/>
      <c r="I164" s="5"/>
      <c r="J164" s="10"/>
      <c r="K164" s="34"/>
      <c r="L164" s="34"/>
      <c r="M164" s="4"/>
      <c r="N164" s="17"/>
      <c r="O164" s="17"/>
      <c r="P164" s="24"/>
      <c r="Q164" s="23"/>
      <c r="R164" s="29"/>
      <c r="S164" s="27"/>
      <c r="T164" s="69"/>
      <c r="U164" s="34"/>
      <c r="V164" s="70"/>
      <c r="W164" s="23"/>
      <c r="X164" s="36"/>
      <c r="Y164" s="36"/>
      <c r="Z164" s="23"/>
    </row>
    <row r="165" spans="1:26" s="14" customFormat="1" ht="25.5" customHeight="1">
      <c r="A165" s="5"/>
      <c r="B165" s="157"/>
      <c r="C165" s="157"/>
      <c r="D165" s="157"/>
      <c r="E165" s="132"/>
      <c r="F165" s="159"/>
      <c r="G165" s="17"/>
      <c r="H165" s="5"/>
      <c r="I165" s="5"/>
      <c r="J165" s="10"/>
      <c r="K165" s="34"/>
      <c r="L165" s="34"/>
      <c r="M165" s="4"/>
      <c r="N165" s="17"/>
      <c r="O165" s="17"/>
      <c r="P165" s="24"/>
      <c r="Q165" s="23"/>
      <c r="R165" s="29"/>
      <c r="S165" s="27"/>
      <c r="T165" s="69"/>
      <c r="U165" s="34"/>
      <c r="V165" s="70"/>
      <c r="W165" s="23"/>
      <c r="X165" s="36"/>
      <c r="Y165" s="36"/>
      <c r="Z165" s="23"/>
    </row>
    <row r="166" spans="1:26" s="14" customFormat="1" ht="25.5" customHeight="1">
      <c r="A166" s="5"/>
      <c r="B166" s="157"/>
      <c r="C166" s="157"/>
      <c r="D166" s="157"/>
      <c r="E166" s="132"/>
      <c r="F166" s="159"/>
      <c r="G166" s="17"/>
      <c r="H166" s="5"/>
      <c r="I166" s="5"/>
      <c r="J166" s="10"/>
      <c r="K166" s="34"/>
      <c r="L166" s="34"/>
      <c r="M166" s="4"/>
      <c r="N166" s="17"/>
      <c r="O166" s="17"/>
      <c r="P166" s="24"/>
      <c r="Q166" s="23"/>
      <c r="R166" s="29"/>
      <c r="S166" s="27"/>
      <c r="T166" s="69"/>
      <c r="U166" s="34"/>
      <c r="V166" s="70"/>
      <c r="W166" s="23"/>
      <c r="X166" s="36"/>
      <c r="Y166" s="36"/>
      <c r="Z166" s="23"/>
    </row>
    <row r="167" spans="1:26" s="14" customFormat="1" ht="25.5" customHeight="1">
      <c r="A167" s="5"/>
      <c r="B167" s="157"/>
      <c r="C167" s="157"/>
      <c r="D167" s="157"/>
      <c r="E167" s="132"/>
      <c r="F167" s="159"/>
      <c r="G167" s="17"/>
      <c r="H167" s="5"/>
      <c r="I167" s="5"/>
      <c r="J167" s="10"/>
      <c r="K167" s="34"/>
      <c r="L167" s="34"/>
      <c r="M167" s="4"/>
      <c r="N167" s="17"/>
      <c r="O167" s="17"/>
      <c r="P167" s="24"/>
      <c r="Q167" s="23"/>
      <c r="R167" s="29"/>
      <c r="S167" s="27"/>
      <c r="T167" s="69"/>
      <c r="U167" s="34"/>
      <c r="V167" s="70"/>
      <c r="W167" s="23"/>
      <c r="X167" s="36"/>
      <c r="Y167" s="36"/>
      <c r="Z167" s="23"/>
    </row>
    <row r="168" spans="1:26" s="14" customFormat="1" ht="25.5" customHeight="1">
      <c r="A168" s="5"/>
      <c r="B168" s="157"/>
      <c r="C168" s="157"/>
      <c r="D168" s="157"/>
      <c r="E168" s="132"/>
      <c r="F168" s="159"/>
      <c r="G168" s="17"/>
      <c r="H168" s="5"/>
      <c r="I168" s="5"/>
      <c r="J168" s="10"/>
      <c r="K168" s="34"/>
      <c r="L168" s="34"/>
      <c r="M168" s="4"/>
      <c r="N168" s="17"/>
      <c r="O168" s="17"/>
      <c r="P168" s="24"/>
      <c r="Q168" s="23"/>
      <c r="R168" s="29"/>
      <c r="S168" s="27"/>
      <c r="T168" s="69"/>
      <c r="U168" s="34"/>
      <c r="V168" s="70"/>
      <c r="W168" s="23"/>
      <c r="X168" s="36"/>
      <c r="Y168" s="36"/>
      <c r="Z168" s="23"/>
    </row>
    <row r="169" spans="1:26" s="14" customFormat="1" ht="25.5" customHeight="1">
      <c r="A169" s="5"/>
      <c r="B169" s="157"/>
      <c r="C169" s="157"/>
      <c r="D169" s="157"/>
      <c r="E169" s="132"/>
      <c r="F169" s="159"/>
      <c r="G169" s="17"/>
      <c r="H169" s="5"/>
      <c r="I169" s="5"/>
      <c r="J169" s="10"/>
      <c r="K169" s="34"/>
      <c r="L169" s="34"/>
      <c r="M169" s="4"/>
      <c r="N169" s="17"/>
      <c r="O169" s="17"/>
      <c r="P169" s="24"/>
      <c r="Q169" s="23"/>
      <c r="R169" s="29"/>
      <c r="S169" s="27"/>
      <c r="T169" s="69"/>
      <c r="U169" s="34"/>
      <c r="V169" s="70"/>
      <c r="W169" s="23"/>
      <c r="X169" s="36"/>
      <c r="Y169" s="36"/>
      <c r="Z169" s="23"/>
    </row>
    <row r="170" spans="1:26" s="14" customFormat="1" ht="25.5" customHeight="1">
      <c r="A170" s="5"/>
      <c r="B170" s="157"/>
      <c r="C170" s="157"/>
      <c r="D170" s="157"/>
      <c r="E170" s="132"/>
      <c r="F170" s="159"/>
      <c r="G170" s="17"/>
      <c r="H170" s="5"/>
      <c r="I170" s="5"/>
      <c r="J170" s="10"/>
      <c r="K170" s="34"/>
      <c r="L170" s="34"/>
      <c r="M170" s="4"/>
      <c r="N170" s="17"/>
      <c r="O170" s="17"/>
      <c r="P170" s="24"/>
      <c r="Q170" s="23"/>
      <c r="R170" s="29"/>
      <c r="S170" s="27"/>
      <c r="T170" s="69"/>
      <c r="U170" s="34"/>
      <c r="V170" s="70"/>
      <c r="W170" s="23"/>
      <c r="X170" s="36"/>
      <c r="Y170" s="36"/>
      <c r="Z170" s="23"/>
    </row>
    <row r="171" spans="1:26" s="14" customFormat="1" ht="25.5" customHeight="1">
      <c r="A171" s="5"/>
      <c r="B171" s="157"/>
      <c r="C171" s="157"/>
      <c r="D171" s="157"/>
      <c r="E171" s="132"/>
      <c r="F171" s="159"/>
      <c r="G171" s="17"/>
      <c r="H171" s="5"/>
      <c r="I171" s="5"/>
      <c r="J171" s="10"/>
      <c r="K171" s="34"/>
      <c r="L171" s="34"/>
      <c r="M171" s="4"/>
      <c r="N171" s="17"/>
      <c r="O171" s="17"/>
      <c r="P171" s="24"/>
      <c r="Q171" s="23"/>
      <c r="R171" s="29"/>
      <c r="S171" s="27"/>
      <c r="T171" s="69"/>
      <c r="U171" s="34"/>
      <c r="V171" s="70"/>
      <c r="W171" s="23"/>
      <c r="X171" s="36"/>
      <c r="Y171" s="36"/>
      <c r="Z171" s="23"/>
    </row>
    <row r="172" spans="1:26" s="14" customFormat="1" ht="25.5" customHeight="1">
      <c r="A172" s="5"/>
      <c r="B172" s="157"/>
      <c r="C172" s="157"/>
      <c r="D172" s="157"/>
      <c r="E172" s="132"/>
      <c r="F172" s="159"/>
      <c r="G172" s="17"/>
      <c r="H172" s="5"/>
      <c r="I172" s="5"/>
      <c r="J172" s="10"/>
      <c r="K172" s="34"/>
      <c r="L172" s="34"/>
      <c r="M172" s="4"/>
      <c r="N172" s="17"/>
      <c r="O172" s="17"/>
      <c r="P172" s="24"/>
      <c r="Q172" s="23"/>
      <c r="R172" s="29"/>
      <c r="S172" s="27"/>
      <c r="T172" s="69"/>
      <c r="U172" s="34"/>
      <c r="V172" s="70"/>
      <c r="W172" s="23"/>
      <c r="X172" s="36"/>
      <c r="Y172" s="36"/>
      <c r="Z172" s="23"/>
    </row>
    <row r="173" spans="1:26" s="14" customFormat="1" ht="25.5" customHeight="1">
      <c r="A173" s="5"/>
      <c r="B173" s="157"/>
      <c r="C173" s="157"/>
      <c r="D173" s="157"/>
      <c r="E173" s="132"/>
      <c r="F173" s="159"/>
      <c r="G173" s="17"/>
      <c r="H173" s="5"/>
      <c r="I173" s="5"/>
      <c r="J173" s="10"/>
      <c r="K173" s="34"/>
      <c r="L173" s="34"/>
      <c r="M173" s="4"/>
      <c r="N173" s="17"/>
      <c r="O173" s="17"/>
      <c r="P173" s="24"/>
      <c r="Q173" s="23"/>
      <c r="R173" s="29"/>
      <c r="S173" s="27"/>
      <c r="T173" s="69"/>
      <c r="U173" s="34"/>
      <c r="V173" s="70"/>
      <c r="W173" s="23"/>
      <c r="X173" s="36"/>
      <c r="Y173" s="36"/>
      <c r="Z173" s="23"/>
    </row>
    <row r="174" spans="1:26" s="14" customFormat="1" ht="25.5" customHeight="1">
      <c r="A174" s="5"/>
      <c r="B174" s="157"/>
      <c r="C174" s="157"/>
      <c r="D174" s="157"/>
      <c r="E174" s="132"/>
      <c r="F174" s="159"/>
      <c r="G174" s="17"/>
      <c r="H174" s="5"/>
      <c r="I174" s="5"/>
      <c r="J174" s="10"/>
      <c r="K174" s="34"/>
      <c r="L174" s="34"/>
      <c r="M174" s="4"/>
      <c r="N174" s="17"/>
      <c r="O174" s="17"/>
      <c r="P174" s="24"/>
      <c r="Q174" s="23"/>
      <c r="R174" s="29"/>
      <c r="S174" s="27"/>
      <c r="T174" s="69"/>
      <c r="U174" s="34"/>
      <c r="V174" s="70"/>
      <c r="W174" s="23"/>
      <c r="X174" s="36"/>
      <c r="Y174" s="36"/>
      <c r="Z174" s="23"/>
    </row>
    <row r="175" spans="1:26" s="14" customFormat="1" ht="25.5" customHeight="1">
      <c r="A175" s="5"/>
      <c r="B175" s="157"/>
      <c r="C175" s="157"/>
      <c r="D175" s="157"/>
      <c r="E175" s="132"/>
      <c r="F175" s="159"/>
      <c r="G175" s="17"/>
      <c r="H175" s="5"/>
      <c r="I175" s="5"/>
      <c r="J175" s="10"/>
      <c r="K175" s="34"/>
      <c r="L175" s="34"/>
      <c r="M175" s="4"/>
      <c r="N175" s="17"/>
      <c r="O175" s="17"/>
      <c r="P175" s="24"/>
      <c r="Q175" s="23"/>
      <c r="R175" s="29"/>
      <c r="S175" s="27"/>
      <c r="T175" s="69"/>
      <c r="U175" s="34"/>
      <c r="V175" s="70"/>
      <c r="W175" s="23"/>
      <c r="X175" s="36"/>
      <c r="Y175" s="36"/>
      <c r="Z175" s="23"/>
    </row>
    <row r="176" spans="1:26" s="14" customFormat="1" ht="25.5" customHeight="1">
      <c r="A176" s="5"/>
      <c r="B176" s="157"/>
      <c r="C176" s="157"/>
      <c r="D176" s="157"/>
      <c r="E176" s="132"/>
      <c r="F176" s="159"/>
      <c r="G176" s="17"/>
      <c r="H176" s="5"/>
      <c r="I176" s="5"/>
      <c r="J176" s="10"/>
      <c r="K176" s="34"/>
      <c r="L176" s="34"/>
      <c r="M176" s="4"/>
      <c r="N176" s="17"/>
      <c r="O176" s="17"/>
      <c r="P176" s="24"/>
      <c r="Q176" s="23"/>
      <c r="R176" s="29"/>
      <c r="S176" s="27"/>
      <c r="T176" s="69"/>
      <c r="U176" s="34"/>
      <c r="V176" s="70"/>
      <c r="W176" s="23"/>
      <c r="X176" s="36"/>
      <c r="Y176" s="36"/>
      <c r="Z176" s="23"/>
    </row>
    <row r="177" spans="1:26" s="14" customFormat="1" ht="25.5" customHeight="1">
      <c r="A177" s="5"/>
      <c r="B177" s="157"/>
      <c r="C177" s="157"/>
      <c r="D177" s="157"/>
      <c r="E177" s="132"/>
      <c r="F177" s="159"/>
      <c r="G177" s="17"/>
      <c r="H177" s="5"/>
      <c r="I177" s="5"/>
      <c r="J177" s="10"/>
      <c r="K177" s="34"/>
      <c r="L177" s="34"/>
      <c r="M177" s="4"/>
      <c r="N177" s="17"/>
      <c r="O177" s="17"/>
      <c r="P177" s="24"/>
      <c r="Q177" s="23"/>
      <c r="R177" s="29"/>
      <c r="S177" s="27"/>
      <c r="T177" s="69"/>
      <c r="U177" s="34"/>
      <c r="V177" s="70"/>
      <c r="W177" s="23"/>
      <c r="X177" s="36"/>
      <c r="Y177" s="36"/>
      <c r="Z177" s="23"/>
    </row>
    <row r="178" spans="1:26" s="14" customFormat="1" ht="25.5" customHeight="1">
      <c r="A178" s="5"/>
      <c r="B178" s="157"/>
      <c r="C178" s="157"/>
      <c r="D178" s="157"/>
      <c r="E178" s="132"/>
      <c r="F178" s="159"/>
      <c r="G178" s="17"/>
      <c r="H178" s="5"/>
      <c r="I178" s="5"/>
      <c r="J178" s="10"/>
      <c r="K178" s="34"/>
      <c r="L178" s="34"/>
      <c r="M178" s="4"/>
      <c r="N178" s="17"/>
      <c r="O178" s="17"/>
      <c r="P178" s="24"/>
      <c r="Q178" s="23"/>
      <c r="R178" s="29"/>
      <c r="S178" s="27"/>
      <c r="T178" s="69"/>
      <c r="U178" s="34"/>
      <c r="V178" s="70"/>
      <c r="W178" s="23"/>
      <c r="X178" s="36"/>
      <c r="Y178" s="36"/>
      <c r="Z178" s="23"/>
    </row>
    <row r="179" spans="1:26" s="14" customFormat="1" ht="25.5" customHeight="1">
      <c r="A179" s="5"/>
      <c r="B179" s="157"/>
      <c r="C179" s="157"/>
      <c r="D179" s="157"/>
      <c r="E179" s="132"/>
      <c r="F179" s="159"/>
      <c r="G179" s="17"/>
      <c r="H179" s="5"/>
      <c r="I179" s="5"/>
      <c r="J179" s="10"/>
      <c r="K179" s="34"/>
      <c r="L179" s="34"/>
      <c r="M179" s="4"/>
      <c r="N179" s="17"/>
      <c r="O179" s="17"/>
      <c r="P179" s="24"/>
      <c r="Q179" s="23"/>
      <c r="R179" s="29"/>
      <c r="S179" s="27"/>
      <c r="T179" s="69"/>
      <c r="U179" s="34"/>
      <c r="V179" s="70"/>
      <c r="W179" s="23"/>
      <c r="X179" s="36"/>
      <c r="Y179" s="36"/>
      <c r="Z179" s="23"/>
    </row>
    <row r="180" spans="1:26" s="14" customFormat="1" ht="25.5" customHeight="1">
      <c r="A180" s="5"/>
      <c r="B180" s="157"/>
      <c r="C180" s="157"/>
      <c r="D180" s="157"/>
      <c r="E180" s="132"/>
      <c r="F180" s="159"/>
      <c r="G180" s="17"/>
      <c r="H180" s="5"/>
      <c r="I180" s="5"/>
      <c r="J180" s="10"/>
      <c r="K180" s="34"/>
      <c r="L180" s="34"/>
      <c r="M180" s="4"/>
      <c r="N180" s="17"/>
      <c r="O180" s="17"/>
      <c r="P180" s="24"/>
      <c r="Q180" s="23"/>
      <c r="R180" s="29"/>
      <c r="S180" s="27"/>
      <c r="T180" s="69"/>
      <c r="U180" s="34"/>
      <c r="V180" s="70"/>
      <c r="W180" s="23"/>
      <c r="X180" s="36"/>
      <c r="Y180" s="36"/>
      <c r="Z180" s="23"/>
    </row>
    <row r="181" spans="1:26" s="14" customFormat="1" ht="25.5" customHeight="1">
      <c r="A181" s="5"/>
      <c r="B181" s="157"/>
      <c r="C181" s="157"/>
      <c r="D181" s="157"/>
      <c r="E181" s="132"/>
      <c r="F181" s="159"/>
      <c r="G181" s="17"/>
      <c r="H181" s="5"/>
      <c r="I181" s="5"/>
      <c r="J181" s="10"/>
      <c r="K181" s="34"/>
      <c r="L181" s="34"/>
      <c r="M181" s="4"/>
      <c r="N181" s="17"/>
      <c r="O181" s="17"/>
      <c r="P181" s="24"/>
      <c r="Q181" s="23"/>
      <c r="R181" s="29"/>
      <c r="S181" s="27"/>
      <c r="T181" s="69"/>
      <c r="U181" s="34"/>
      <c r="V181" s="70"/>
      <c r="W181" s="23"/>
      <c r="X181" s="36"/>
      <c r="Y181" s="36"/>
      <c r="Z181" s="23"/>
    </row>
    <row r="182" spans="1:26" s="14" customFormat="1" ht="25.5" customHeight="1">
      <c r="A182" s="5"/>
      <c r="B182" s="157"/>
      <c r="C182" s="157"/>
      <c r="D182" s="157"/>
      <c r="E182" s="132"/>
      <c r="F182" s="159"/>
      <c r="G182" s="17"/>
      <c r="H182" s="5"/>
      <c r="I182" s="5"/>
      <c r="J182" s="10"/>
      <c r="K182" s="34"/>
      <c r="L182" s="34"/>
      <c r="M182" s="4"/>
      <c r="N182" s="17"/>
      <c r="O182" s="17"/>
      <c r="P182" s="24"/>
      <c r="Q182" s="23"/>
      <c r="R182" s="29"/>
      <c r="S182" s="27"/>
      <c r="T182" s="69"/>
      <c r="U182" s="34"/>
      <c r="V182" s="70"/>
      <c r="W182" s="23"/>
      <c r="X182" s="36"/>
      <c r="Y182" s="36"/>
      <c r="Z182" s="23"/>
    </row>
    <row r="183" spans="1:26" s="14" customFormat="1" ht="25.5" customHeight="1">
      <c r="A183" s="5"/>
      <c r="B183" s="157"/>
      <c r="C183" s="157"/>
      <c r="D183" s="157"/>
      <c r="E183" s="132"/>
      <c r="F183" s="159"/>
      <c r="G183" s="17"/>
      <c r="H183" s="5"/>
      <c r="I183" s="5"/>
      <c r="J183" s="10"/>
      <c r="K183" s="34"/>
      <c r="L183" s="34"/>
      <c r="M183" s="4"/>
      <c r="N183" s="17"/>
      <c r="O183" s="17"/>
      <c r="P183" s="24"/>
      <c r="Q183" s="23"/>
      <c r="R183" s="29"/>
      <c r="S183" s="27"/>
      <c r="T183" s="69"/>
      <c r="U183" s="34"/>
      <c r="V183" s="70"/>
      <c r="W183" s="23"/>
      <c r="X183" s="36"/>
      <c r="Y183" s="36"/>
      <c r="Z183" s="23"/>
    </row>
    <row r="184" spans="1:26" s="14" customFormat="1" ht="25.5" customHeight="1">
      <c r="A184" s="5"/>
      <c r="B184" s="157"/>
      <c r="C184" s="157"/>
      <c r="D184" s="157"/>
      <c r="E184" s="132"/>
      <c r="F184" s="159"/>
      <c r="G184" s="17"/>
      <c r="H184" s="5"/>
      <c r="I184" s="5"/>
      <c r="J184" s="10"/>
      <c r="K184" s="34"/>
      <c r="L184" s="34"/>
      <c r="M184" s="4"/>
      <c r="N184" s="17"/>
      <c r="O184" s="17"/>
      <c r="P184" s="24"/>
      <c r="Q184" s="23"/>
      <c r="R184" s="29"/>
      <c r="S184" s="27"/>
      <c r="T184" s="69"/>
      <c r="U184" s="34"/>
      <c r="V184" s="70"/>
      <c r="W184" s="23"/>
      <c r="X184" s="36"/>
      <c r="Y184" s="36"/>
      <c r="Z184" s="23"/>
    </row>
    <row r="185" spans="1:26" s="14" customFormat="1" ht="25.5" customHeight="1">
      <c r="A185" s="5"/>
      <c r="B185" s="157"/>
      <c r="C185" s="157"/>
      <c r="D185" s="157"/>
      <c r="E185" s="132"/>
      <c r="F185" s="159"/>
      <c r="G185" s="17"/>
      <c r="H185" s="5"/>
      <c r="I185" s="5"/>
      <c r="J185" s="10"/>
      <c r="K185" s="34"/>
      <c r="L185" s="34"/>
      <c r="M185" s="4"/>
      <c r="N185" s="17"/>
      <c r="O185" s="17"/>
      <c r="P185" s="24"/>
      <c r="Q185" s="23"/>
      <c r="R185" s="29"/>
      <c r="S185" s="27"/>
      <c r="T185" s="69"/>
      <c r="U185" s="34"/>
      <c r="V185" s="70"/>
      <c r="W185" s="23"/>
      <c r="X185" s="36"/>
      <c r="Y185" s="36"/>
      <c r="Z185" s="23"/>
    </row>
    <row r="186" spans="1:26" s="14" customFormat="1" ht="25.5" customHeight="1">
      <c r="A186" s="5"/>
      <c r="B186" s="157"/>
      <c r="C186" s="157"/>
      <c r="D186" s="157"/>
      <c r="E186" s="132"/>
      <c r="F186" s="159"/>
      <c r="G186" s="17"/>
      <c r="H186" s="5"/>
      <c r="I186" s="5"/>
      <c r="J186" s="10"/>
      <c r="K186" s="34"/>
      <c r="L186" s="34"/>
      <c r="M186" s="4"/>
      <c r="N186" s="17"/>
      <c r="O186" s="17"/>
      <c r="P186" s="24"/>
      <c r="Q186" s="23"/>
      <c r="R186" s="29"/>
      <c r="S186" s="27"/>
      <c r="T186" s="69"/>
      <c r="U186" s="34"/>
      <c r="V186" s="70"/>
      <c r="W186" s="23"/>
      <c r="X186" s="36"/>
      <c r="Y186" s="36"/>
      <c r="Z186" s="23"/>
    </row>
    <row r="187" spans="1:26" s="14" customFormat="1" ht="25.5" customHeight="1">
      <c r="A187" s="5"/>
      <c r="B187" s="157"/>
      <c r="C187" s="157"/>
      <c r="D187" s="157"/>
      <c r="E187" s="132"/>
      <c r="F187" s="159"/>
      <c r="G187" s="17"/>
      <c r="H187" s="5"/>
      <c r="I187" s="5"/>
      <c r="J187" s="10"/>
      <c r="K187" s="34"/>
      <c r="L187" s="34"/>
      <c r="M187" s="4"/>
      <c r="N187" s="17"/>
      <c r="O187" s="17"/>
      <c r="P187" s="24"/>
      <c r="Q187" s="23"/>
      <c r="R187" s="29"/>
      <c r="S187" s="27"/>
      <c r="T187" s="69"/>
      <c r="U187" s="34"/>
      <c r="V187" s="70"/>
      <c r="W187" s="23"/>
      <c r="X187" s="36"/>
      <c r="Y187" s="36"/>
      <c r="Z187" s="23"/>
    </row>
    <row r="188" spans="1:26" s="14" customFormat="1" ht="25.5" customHeight="1">
      <c r="A188" s="5"/>
      <c r="B188" s="157"/>
      <c r="C188" s="157"/>
      <c r="D188" s="157"/>
      <c r="E188" s="132"/>
      <c r="F188" s="159"/>
      <c r="G188" s="17"/>
      <c r="H188" s="5"/>
      <c r="I188" s="5"/>
      <c r="J188" s="10"/>
      <c r="K188" s="34"/>
      <c r="L188" s="34"/>
      <c r="M188" s="4"/>
      <c r="N188" s="17"/>
      <c r="O188" s="17"/>
      <c r="P188" s="24"/>
      <c r="Q188" s="23"/>
      <c r="R188" s="29"/>
      <c r="S188" s="27"/>
      <c r="T188" s="69"/>
      <c r="U188" s="34"/>
      <c r="V188" s="70"/>
      <c r="W188" s="23"/>
      <c r="X188" s="36"/>
      <c r="Y188" s="36"/>
      <c r="Z188" s="23"/>
    </row>
    <row r="189" spans="1:26" s="14" customFormat="1" ht="25.5" customHeight="1">
      <c r="A189" s="5"/>
      <c r="B189" s="157"/>
      <c r="C189" s="157"/>
      <c r="D189" s="157"/>
      <c r="E189" s="132"/>
      <c r="F189" s="159"/>
      <c r="G189" s="17"/>
      <c r="H189" s="5"/>
      <c r="I189" s="5"/>
      <c r="J189" s="10"/>
      <c r="K189" s="34"/>
      <c r="L189" s="34"/>
      <c r="M189" s="4"/>
      <c r="N189" s="17"/>
      <c r="O189" s="17"/>
      <c r="P189" s="24"/>
      <c r="Q189" s="23"/>
      <c r="R189" s="29"/>
      <c r="S189" s="27"/>
      <c r="T189" s="69"/>
      <c r="U189" s="34"/>
      <c r="V189" s="70"/>
      <c r="W189" s="23"/>
      <c r="X189" s="36"/>
      <c r="Y189" s="36"/>
      <c r="Z189" s="23"/>
    </row>
    <row r="190" spans="1:26" s="14" customFormat="1" ht="25.5" customHeight="1">
      <c r="A190" s="5"/>
      <c r="B190" s="157"/>
      <c r="C190" s="157"/>
      <c r="D190" s="157"/>
      <c r="E190" s="132"/>
      <c r="F190" s="159"/>
      <c r="G190" s="17"/>
      <c r="H190" s="5"/>
      <c r="I190" s="5"/>
      <c r="J190" s="10"/>
      <c r="K190" s="34"/>
      <c r="L190" s="34"/>
      <c r="M190" s="4"/>
      <c r="N190" s="17"/>
      <c r="O190" s="17"/>
      <c r="P190" s="24"/>
      <c r="Q190" s="23"/>
      <c r="R190" s="29"/>
      <c r="S190" s="27"/>
      <c r="T190" s="69"/>
      <c r="U190" s="34"/>
      <c r="V190" s="70"/>
      <c r="W190" s="23"/>
      <c r="X190" s="36"/>
      <c r="Y190" s="36"/>
      <c r="Z190" s="23"/>
    </row>
    <row r="191" spans="1:26" s="14" customFormat="1" ht="25.5" customHeight="1">
      <c r="A191" s="5"/>
      <c r="B191" s="157"/>
      <c r="C191" s="157"/>
      <c r="D191" s="157"/>
      <c r="E191" s="132"/>
      <c r="F191" s="159"/>
      <c r="G191" s="17"/>
      <c r="H191" s="5"/>
      <c r="I191" s="5"/>
      <c r="J191" s="10"/>
      <c r="K191" s="34"/>
      <c r="L191" s="34"/>
      <c r="M191" s="4"/>
      <c r="N191" s="17"/>
      <c r="O191" s="17"/>
      <c r="P191" s="24"/>
      <c r="Q191" s="23"/>
      <c r="R191" s="29"/>
      <c r="S191" s="27"/>
      <c r="T191" s="69"/>
      <c r="U191" s="34"/>
      <c r="V191" s="70"/>
      <c r="W191" s="23"/>
      <c r="X191" s="36"/>
      <c r="Y191" s="36"/>
      <c r="Z191" s="23"/>
    </row>
    <row r="192" spans="1:26" s="14" customFormat="1" ht="25.5" customHeight="1">
      <c r="A192" s="5"/>
      <c r="B192" s="157"/>
      <c r="C192" s="157"/>
      <c r="D192" s="157"/>
      <c r="E192" s="132"/>
      <c r="F192" s="159"/>
      <c r="G192" s="17"/>
      <c r="H192" s="5"/>
      <c r="I192" s="5"/>
      <c r="J192" s="10"/>
      <c r="K192" s="34"/>
      <c r="L192" s="34"/>
      <c r="M192" s="4"/>
      <c r="N192" s="17"/>
      <c r="O192" s="17"/>
      <c r="P192" s="24"/>
      <c r="Q192" s="23"/>
      <c r="R192" s="29"/>
      <c r="S192" s="27"/>
      <c r="T192" s="69"/>
      <c r="U192" s="34"/>
      <c r="V192" s="70"/>
      <c r="W192" s="23"/>
      <c r="X192" s="36"/>
      <c r="Y192" s="36"/>
      <c r="Z192" s="23"/>
    </row>
    <row r="193" spans="1:26" s="14" customFormat="1" ht="25.5" customHeight="1">
      <c r="A193" s="5"/>
      <c r="B193" s="157"/>
      <c r="C193" s="157"/>
      <c r="D193" s="157"/>
      <c r="E193" s="132"/>
      <c r="F193" s="159"/>
      <c r="G193" s="17"/>
      <c r="H193" s="5"/>
      <c r="I193" s="5"/>
      <c r="J193" s="10"/>
      <c r="K193" s="34"/>
      <c r="L193" s="34"/>
      <c r="M193" s="4"/>
      <c r="N193" s="17"/>
      <c r="O193" s="17"/>
      <c r="P193" s="24"/>
      <c r="Q193" s="23"/>
      <c r="R193" s="29"/>
      <c r="S193" s="27"/>
      <c r="T193" s="69"/>
      <c r="U193" s="34"/>
      <c r="V193" s="70"/>
      <c r="W193" s="23"/>
      <c r="X193" s="36"/>
      <c r="Y193" s="36"/>
      <c r="Z193" s="23"/>
    </row>
    <row r="194" spans="1:26" s="14" customFormat="1" ht="25.5" customHeight="1">
      <c r="A194" s="5"/>
      <c r="B194" s="157"/>
      <c r="C194" s="157"/>
      <c r="D194" s="157"/>
      <c r="E194" s="132"/>
      <c r="F194" s="159"/>
      <c r="G194" s="17"/>
      <c r="H194" s="5"/>
      <c r="I194" s="5"/>
      <c r="J194" s="10"/>
      <c r="K194" s="34"/>
      <c r="L194" s="34"/>
      <c r="M194" s="4"/>
      <c r="N194" s="17"/>
      <c r="O194" s="17"/>
      <c r="P194" s="24"/>
      <c r="Q194" s="23"/>
      <c r="R194" s="29"/>
      <c r="S194" s="27"/>
      <c r="T194" s="69"/>
      <c r="U194" s="34"/>
      <c r="V194" s="70"/>
      <c r="W194" s="23"/>
      <c r="X194" s="36"/>
      <c r="Y194" s="36"/>
      <c r="Z194" s="23"/>
    </row>
    <row r="195" spans="1:26" s="14" customFormat="1" ht="25.5" customHeight="1">
      <c r="A195" s="5"/>
      <c r="B195" s="157"/>
      <c r="C195" s="157"/>
      <c r="D195" s="157"/>
      <c r="E195" s="132"/>
      <c r="F195" s="159"/>
      <c r="G195" s="17"/>
      <c r="H195" s="5"/>
      <c r="I195" s="5"/>
      <c r="J195" s="10"/>
      <c r="K195" s="34"/>
      <c r="L195" s="34"/>
      <c r="M195" s="4"/>
      <c r="N195" s="17"/>
      <c r="O195" s="17"/>
      <c r="P195" s="24"/>
      <c r="Q195" s="23"/>
      <c r="R195" s="29"/>
      <c r="S195" s="27"/>
      <c r="T195" s="69"/>
      <c r="U195" s="34"/>
      <c r="V195" s="70"/>
      <c r="W195" s="23"/>
      <c r="X195" s="36"/>
      <c r="Y195" s="36"/>
      <c r="Z195" s="23"/>
    </row>
    <row r="196" spans="1:26" s="14" customFormat="1" ht="25.5" customHeight="1">
      <c r="A196" s="5"/>
      <c r="B196" s="157"/>
      <c r="C196" s="157"/>
      <c r="D196" s="157"/>
      <c r="E196" s="132"/>
      <c r="F196" s="159"/>
      <c r="G196" s="17"/>
      <c r="H196" s="5"/>
      <c r="I196" s="5"/>
      <c r="J196" s="10"/>
      <c r="K196" s="34"/>
      <c r="L196" s="34"/>
      <c r="M196" s="4"/>
      <c r="N196" s="17"/>
      <c r="O196" s="17"/>
      <c r="P196" s="24"/>
      <c r="Q196" s="23"/>
      <c r="R196" s="29"/>
      <c r="S196" s="27"/>
      <c r="T196" s="69"/>
      <c r="U196" s="34"/>
      <c r="V196" s="70"/>
      <c r="W196" s="23"/>
      <c r="X196" s="36"/>
      <c r="Y196" s="36"/>
      <c r="Z196" s="23"/>
    </row>
    <row r="197" spans="1:26" s="14" customFormat="1" ht="25.5" customHeight="1">
      <c r="A197" s="5"/>
      <c r="B197" s="157"/>
      <c r="C197" s="157"/>
      <c r="D197" s="157"/>
      <c r="E197" s="132"/>
      <c r="F197" s="159"/>
      <c r="G197" s="17"/>
      <c r="H197" s="5"/>
      <c r="I197" s="5"/>
      <c r="J197" s="10"/>
      <c r="K197" s="34"/>
      <c r="L197" s="34"/>
      <c r="M197" s="4"/>
      <c r="N197" s="17"/>
      <c r="O197" s="17"/>
      <c r="P197" s="24"/>
      <c r="Q197" s="23"/>
      <c r="R197" s="29"/>
      <c r="S197" s="27"/>
      <c r="T197" s="69"/>
      <c r="U197" s="34"/>
      <c r="V197" s="70"/>
      <c r="W197" s="23"/>
      <c r="X197" s="36"/>
      <c r="Y197" s="36"/>
      <c r="Z197" s="23"/>
    </row>
    <row r="198" spans="1:26" s="14" customFormat="1" ht="25.5" customHeight="1">
      <c r="A198" s="5"/>
      <c r="B198" s="157"/>
      <c r="C198" s="157"/>
      <c r="D198" s="157"/>
      <c r="E198" s="132"/>
      <c r="F198" s="159"/>
      <c r="G198" s="17"/>
      <c r="H198" s="5"/>
      <c r="I198" s="5"/>
      <c r="J198" s="10"/>
      <c r="K198" s="34"/>
      <c r="L198" s="34"/>
      <c r="M198" s="4"/>
      <c r="N198" s="17"/>
      <c r="O198" s="17"/>
      <c r="P198" s="24"/>
      <c r="Q198" s="23"/>
      <c r="R198" s="29"/>
      <c r="S198" s="27"/>
      <c r="T198" s="69"/>
      <c r="U198" s="34"/>
      <c r="V198" s="70"/>
      <c r="W198" s="23"/>
      <c r="X198" s="36"/>
      <c r="Y198" s="36"/>
      <c r="Z198" s="23"/>
    </row>
    <row r="199" spans="1:26" s="14" customFormat="1" ht="25.5" customHeight="1">
      <c r="A199" s="5"/>
      <c r="B199" s="157"/>
      <c r="C199" s="157"/>
      <c r="D199" s="157"/>
      <c r="E199" s="132"/>
      <c r="F199" s="159"/>
      <c r="G199" s="17"/>
      <c r="H199" s="5"/>
      <c r="I199" s="5"/>
      <c r="J199" s="10"/>
      <c r="K199" s="34"/>
      <c r="L199" s="34"/>
      <c r="M199" s="4"/>
      <c r="N199" s="17"/>
      <c r="O199" s="17"/>
      <c r="P199" s="24"/>
      <c r="Q199" s="23"/>
      <c r="R199" s="29"/>
      <c r="S199" s="27"/>
      <c r="T199" s="69"/>
      <c r="U199" s="34"/>
      <c r="V199" s="70"/>
      <c r="W199" s="23"/>
      <c r="X199" s="36"/>
      <c r="Y199" s="36"/>
      <c r="Z199" s="23"/>
    </row>
    <row r="200" spans="1:26" s="14" customFormat="1" ht="25.5" customHeight="1">
      <c r="A200" s="5"/>
      <c r="B200" s="157"/>
      <c r="C200" s="157"/>
      <c r="D200" s="157"/>
      <c r="E200" s="132"/>
      <c r="F200" s="159"/>
      <c r="G200" s="17"/>
      <c r="H200" s="5"/>
      <c r="I200" s="5"/>
      <c r="J200" s="10"/>
      <c r="K200" s="34"/>
      <c r="L200" s="34"/>
      <c r="M200" s="4"/>
      <c r="N200" s="17"/>
      <c r="O200" s="17"/>
      <c r="P200" s="24"/>
      <c r="Q200" s="23"/>
      <c r="R200" s="29"/>
      <c r="S200" s="27"/>
      <c r="T200" s="69"/>
      <c r="U200" s="34"/>
      <c r="V200" s="70"/>
      <c r="W200" s="23"/>
      <c r="X200" s="36"/>
      <c r="Y200" s="36"/>
      <c r="Z200" s="23"/>
    </row>
    <row r="201" spans="1:26" s="14" customFormat="1" ht="25.5" customHeight="1">
      <c r="A201" s="5"/>
      <c r="B201" s="198" t="s">
        <v>759</v>
      </c>
      <c r="C201" s="198"/>
      <c r="D201" s="198"/>
      <c r="E201" s="132"/>
      <c r="F201" s="166">
        <f>F40+F66</f>
        <v>39</v>
      </c>
      <c r="G201" s="17"/>
      <c r="H201" s="5"/>
      <c r="I201" s="5"/>
      <c r="J201" s="10"/>
      <c r="K201" s="34"/>
      <c r="L201" s="34"/>
      <c r="M201" s="4"/>
      <c r="N201" s="17"/>
      <c r="O201" s="17"/>
      <c r="P201" s="24"/>
      <c r="Q201" s="23"/>
      <c r="R201" s="29"/>
      <c r="S201" s="27"/>
      <c r="T201" s="69"/>
      <c r="U201" s="34"/>
      <c r="V201" s="70"/>
      <c r="W201" s="23"/>
      <c r="X201" s="36"/>
      <c r="Y201" s="36"/>
      <c r="Z201" s="23"/>
    </row>
    <row r="202" spans="1:6" s="14" customFormat="1" ht="12.75">
      <c r="A202" s="5"/>
      <c r="E202" s="171"/>
      <c r="F202" s="171"/>
    </row>
    <row r="203" spans="1:6" s="14" customFormat="1" ht="12.75">
      <c r="A203" s="5"/>
      <c r="E203" s="171"/>
      <c r="F203" s="171"/>
    </row>
    <row r="204" spans="1:6" s="14" customFormat="1" ht="12.75">
      <c r="A204" s="5"/>
      <c r="E204" s="171"/>
      <c r="F204" s="171"/>
    </row>
    <row r="205" spans="1:6" s="14" customFormat="1" ht="12.75">
      <c r="A205" s="5"/>
      <c r="E205" s="171"/>
      <c r="F205" s="171"/>
    </row>
    <row r="206" spans="1:6" s="14" customFormat="1" ht="12.75">
      <c r="A206" s="5"/>
      <c r="E206" s="171"/>
      <c r="F206" s="171"/>
    </row>
    <row r="207" spans="1:6" s="14" customFormat="1" ht="12.75">
      <c r="A207" s="5"/>
      <c r="E207" s="171"/>
      <c r="F207" s="171"/>
    </row>
    <row r="208" spans="1:6" s="14" customFormat="1" ht="12.75">
      <c r="A208" s="5"/>
      <c r="E208" s="171"/>
      <c r="F208" s="171"/>
    </row>
    <row r="209" spans="1:6" s="14" customFormat="1" ht="12.75">
      <c r="A209" s="5"/>
      <c r="E209" s="171"/>
      <c r="F209" s="171"/>
    </row>
    <row r="210" spans="1:6" s="14" customFormat="1" ht="12.75">
      <c r="A210" s="5"/>
      <c r="E210" s="171"/>
      <c r="F210" s="171"/>
    </row>
    <row r="211" spans="1:6" s="14" customFormat="1" ht="12.75">
      <c r="A211" s="5"/>
      <c r="E211" s="171"/>
      <c r="F211" s="171"/>
    </row>
    <row r="212" spans="1:6" s="14" customFormat="1" ht="12.75">
      <c r="A212" s="5"/>
      <c r="E212" s="171"/>
      <c r="F212" s="171"/>
    </row>
    <row r="213" spans="1:6" s="14" customFormat="1" ht="12.75">
      <c r="A213" s="5"/>
      <c r="E213" s="171"/>
      <c r="F213" s="171"/>
    </row>
    <row r="214" spans="1:6" s="14" customFormat="1" ht="12.75">
      <c r="A214" s="5"/>
      <c r="E214" s="171"/>
      <c r="F214" s="171"/>
    </row>
    <row r="215" spans="1:6" s="14" customFormat="1" ht="12.75">
      <c r="A215" s="5"/>
      <c r="E215" s="171"/>
      <c r="F215" s="171"/>
    </row>
    <row r="216" spans="1:6" s="14" customFormat="1" ht="12.75">
      <c r="A216" s="5"/>
      <c r="E216" s="171"/>
      <c r="F216" s="171"/>
    </row>
    <row r="217" spans="1:6" s="14" customFormat="1" ht="12.75">
      <c r="A217" s="5"/>
      <c r="E217" s="171"/>
      <c r="F217" s="171"/>
    </row>
    <row r="218" spans="1:6" s="14" customFormat="1" ht="12.75">
      <c r="A218" s="5"/>
      <c r="E218" s="171"/>
      <c r="F218" s="171"/>
    </row>
    <row r="219" spans="1:6" s="14" customFormat="1" ht="12.75">
      <c r="A219" s="5"/>
      <c r="E219" s="171"/>
      <c r="F219" s="171"/>
    </row>
    <row r="220" spans="1:6" s="14" customFormat="1" ht="12.75">
      <c r="A220" s="5"/>
      <c r="E220" s="171"/>
      <c r="F220" s="171"/>
    </row>
    <row r="221" spans="1:6" s="14" customFormat="1" ht="12.75">
      <c r="A221" s="5"/>
      <c r="E221" s="171"/>
      <c r="F221" s="171"/>
    </row>
    <row r="222" spans="1:6" s="14" customFormat="1" ht="12.75">
      <c r="A222" s="5"/>
      <c r="E222" s="171"/>
      <c r="F222" s="171"/>
    </row>
    <row r="223" spans="1:6" s="14" customFormat="1" ht="12.75">
      <c r="A223" s="5"/>
      <c r="E223" s="171"/>
      <c r="F223" s="171"/>
    </row>
  </sheetData>
  <sheetProtection/>
  <mergeCells count="9">
    <mergeCell ref="B1:Z1"/>
    <mergeCell ref="B2:Z2"/>
    <mergeCell ref="B39:D39"/>
    <mergeCell ref="B40:D40"/>
    <mergeCell ref="B66:D66"/>
    <mergeCell ref="B201:D201"/>
    <mergeCell ref="B67:D67"/>
    <mergeCell ref="B94:D94"/>
    <mergeCell ref="B95:D95"/>
  </mergeCells>
  <printOptions/>
  <pageMargins left="0.75" right="0.75" top="1" bottom="1" header="0" footer="0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3:C34"/>
  <sheetViews>
    <sheetView zoomScalePageLayoutView="0" workbookViewId="0" topLeftCell="A1">
      <selection activeCell="C8" sqref="C8"/>
    </sheetView>
  </sheetViews>
  <sheetFormatPr defaultColWidth="11.421875" defaultRowHeight="12.75"/>
  <cols>
    <col min="3" max="3" width="33.7109375" style="0" customWidth="1"/>
  </cols>
  <sheetData>
    <row r="3" spans="2:3" ht="12.75">
      <c r="B3" s="87">
        <v>1</v>
      </c>
      <c r="C3" s="106" t="s">
        <v>702</v>
      </c>
    </row>
    <row r="4" spans="2:3" ht="12.75">
      <c r="B4" s="87">
        <v>2</v>
      </c>
      <c r="C4" s="106" t="s">
        <v>829</v>
      </c>
    </row>
    <row r="5" spans="2:3" ht="12.75">
      <c r="B5" s="87">
        <v>3</v>
      </c>
      <c r="C5" s="118" t="s">
        <v>186</v>
      </c>
    </row>
    <row r="6" spans="2:3" ht="12.75">
      <c r="B6" s="87">
        <v>4</v>
      </c>
      <c r="C6" s="118" t="s">
        <v>658</v>
      </c>
    </row>
    <row r="7" spans="2:3" ht="12.75">
      <c r="B7" s="87">
        <v>5</v>
      </c>
      <c r="C7" s="106" t="s">
        <v>782</v>
      </c>
    </row>
    <row r="8" spans="2:3" ht="12.75">
      <c r="B8" s="87">
        <v>6</v>
      </c>
      <c r="C8" s="118" t="s">
        <v>721</v>
      </c>
    </row>
    <row r="9" spans="2:3" ht="12.75">
      <c r="B9" s="87">
        <v>7</v>
      </c>
      <c r="C9" s="118" t="s">
        <v>711</v>
      </c>
    </row>
    <row r="10" spans="2:3" ht="12.75">
      <c r="B10" s="87">
        <v>8</v>
      </c>
      <c r="C10" s="106" t="s">
        <v>816</v>
      </c>
    </row>
    <row r="11" spans="2:3" ht="12.75">
      <c r="B11" s="87">
        <v>9</v>
      </c>
      <c r="C11" s="118" t="s">
        <v>784</v>
      </c>
    </row>
    <row r="12" spans="2:3" ht="12.75">
      <c r="B12" s="87">
        <v>10</v>
      </c>
      <c r="C12" s="118" t="s">
        <v>775</v>
      </c>
    </row>
    <row r="13" spans="2:3" ht="12.75">
      <c r="B13" s="87">
        <v>11</v>
      </c>
      <c r="C13" s="106" t="s">
        <v>588</v>
      </c>
    </row>
    <row r="14" spans="2:3" ht="12.75">
      <c r="B14" s="87">
        <v>12</v>
      </c>
      <c r="C14" s="106" t="s">
        <v>773</v>
      </c>
    </row>
    <row r="15" spans="2:3" ht="12.75">
      <c r="B15" s="87">
        <v>13</v>
      </c>
      <c r="C15" s="106" t="s">
        <v>715</v>
      </c>
    </row>
    <row r="16" spans="2:3" ht="12.75">
      <c r="B16" s="87">
        <v>14</v>
      </c>
      <c r="C16" s="118" t="s">
        <v>736</v>
      </c>
    </row>
    <row r="17" spans="2:3" ht="12.75">
      <c r="B17" s="87">
        <v>15</v>
      </c>
      <c r="C17" s="106" t="s">
        <v>787</v>
      </c>
    </row>
    <row r="18" spans="2:3" ht="12.75">
      <c r="B18" s="87">
        <v>16</v>
      </c>
      <c r="C18" s="106" t="s">
        <v>110</v>
      </c>
    </row>
    <row r="19" spans="2:3" ht="12.75">
      <c r="B19" s="87">
        <v>17</v>
      </c>
      <c r="C19" s="118" t="s">
        <v>726</v>
      </c>
    </row>
    <row r="20" spans="2:3" ht="12.75">
      <c r="B20" s="87">
        <v>18</v>
      </c>
      <c r="C20" s="106" t="s">
        <v>492</v>
      </c>
    </row>
    <row r="21" spans="2:3" ht="12.75">
      <c r="B21" s="87">
        <v>19</v>
      </c>
      <c r="C21" s="106" t="s">
        <v>826</v>
      </c>
    </row>
    <row r="22" spans="2:3" ht="12.75">
      <c r="B22" s="87">
        <v>20</v>
      </c>
      <c r="C22" s="106" t="s">
        <v>765</v>
      </c>
    </row>
    <row r="23" spans="2:3" ht="12.75">
      <c r="B23" s="87">
        <v>21</v>
      </c>
      <c r="C23" s="106" t="s">
        <v>821</v>
      </c>
    </row>
    <row r="24" spans="2:3" ht="12.75">
      <c r="B24" s="87">
        <v>22</v>
      </c>
      <c r="C24" s="106" t="s">
        <v>354</v>
      </c>
    </row>
    <row r="25" spans="2:3" ht="12.75">
      <c r="B25" s="87">
        <v>23</v>
      </c>
      <c r="C25" s="118" t="s">
        <v>710</v>
      </c>
    </row>
    <row r="26" spans="2:3" ht="12.75">
      <c r="B26" s="87">
        <v>24</v>
      </c>
      <c r="C26" s="106" t="s">
        <v>717</v>
      </c>
    </row>
    <row r="27" spans="2:3" ht="12.75">
      <c r="B27" s="87">
        <v>25</v>
      </c>
      <c r="C27" s="106" t="s">
        <v>795</v>
      </c>
    </row>
    <row r="28" spans="2:3" ht="12.75">
      <c r="B28" s="87">
        <v>26</v>
      </c>
      <c r="C28" s="106" t="s">
        <v>836</v>
      </c>
    </row>
    <row r="29" spans="2:3" ht="12.75">
      <c r="B29" s="87">
        <v>27</v>
      </c>
      <c r="C29" s="118" t="s">
        <v>319</v>
      </c>
    </row>
    <row r="30" spans="2:3" ht="12.75">
      <c r="B30" s="87">
        <v>28</v>
      </c>
      <c r="C30" s="106" t="s">
        <v>707</v>
      </c>
    </row>
    <row r="31" ht="12.75">
      <c r="C31" s="89"/>
    </row>
    <row r="32" ht="12.75">
      <c r="C32" s="89"/>
    </row>
    <row r="33" ht="12.75">
      <c r="C33" s="22"/>
    </row>
    <row r="34" ht="12.75">
      <c r="C34" s="8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60"/>
  <sheetViews>
    <sheetView tabSelected="1" zoomScalePageLayoutView="0" workbookViewId="0" topLeftCell="A1">
      <pane xSplit="1" ySplit="3" topLeftCell="B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90" sqref="O90"/>
    </sheetView>
  </sheetViews>
  <sheetFormatPr defaultColWidth="11.421875" defaultRowHeight="12.75"/>
  <cols>
    <col min="1" max="1" width="11.421875" style="3" customWidth="1"/>
    <col min="2" max="2" width="15.28125" style="0" bestFit="1" customWidth="1"/>
    <col min="3" max="3" width="14.28125" style="0" customWidth="1"/>
    <col min="4" max="4" width="12.8515625" style="0" customWidth="1"/>
    <col min="5" max="6" width="11.421875" style="160" customWidth="1"/>
    <col min="7" max="7" width="11.8515625" style="0" customWidth="1"/>
    <col min="8" max="8" width="9.00390625" style="0" customWidth="1"/>
    <col min="9" max="9" width="11.57421875" style="0" customWidth="1"/>
    <col min="10" max="10" width="8.140625" style="0" customWidth="1"/>
    <col min="11" max="15" width="9.57421875" style="0" customWidth="1"/>
    <col min="16" max="16" width="11.421875" style="0" customWidth="1"/>
    <col min="17" max="17" width="10.7109375" style="0" customWidth="1"/>
    <col min="18" max="18" width="13.7109375" style="0" customWidth="1"/>
    <col min="19" max="19" width="10.8515625" style="0" customWidth="1"/>
    <col min="20" max="20" width="13.7109375" style="0" customWidth="1"/>
    <col min="21" max="21" width="12.28125" style="0" bestFit="1" customWidth="1"/>
    <col min="26" max="26" width="8.7109375" style="0" customWidth="1"/>
    <col min="27" max="27" width="17.8515625" style="0" customWidth="1"/>
  </cols>
  <sheetData>
    <row r="1" spans="2:26" ht="15.75">
      <c r="B1" s="195" t="s">
        <v>5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</row>
    <row r="2" spans="2:26" ht="16.5" thickBot="1">
      <c r="B2" s="196" t="s">
        <v>853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26" ht="27" customHeight="1" thickBot="1" thickTop="1">
      <c r="A3" s="2" t="s">
        <v>792</v>
      </c>
      <c r="B3" s="2" t="s">
        <v>0</v>
      </c>
      <c r="C3" s="2" t="s">
        <v>1</v>
      </c>
      <c r="D3" s="2" t="s">
        <v>2</v>
      </c>
      <c r="E3" s="134" t="s">
        <v>21</v>
      </c>
      <c r="F3" s="134" t="s">
        <v>606</v>
      </c>
      <c r="G3" s="2" t="s">
        <v>3</v>
      </c>
      <c r="H3" s="2" t="s">
        <v>17</v>
      </c>
      <c r="I3" s="134" t="s">
        <v>714</v>
      </c>
      <c r="J3" s="2" t="s">
        <v>14</v>
      </c>
      <c r="K3" s="2" t="s">
        <v>33</v>
      </c>
      <c r="L3" s="2" t="s">
        <v>34</v>
      </c>
      <c r="M3" s="2" t="s">
        <v>36</v>
      </c>
      <c r="N3" s="2" t="s">
        <v>10</v>
      </c>
      <c r="O3" s="2" t="s">
        <v>11</v>
      </c>
      <c r="P3" s="2" t="s">
        <v>12</v>
      </c>
      <c r="Q3" s="2" t="s">
        <v>20</v>
      </c>
      <c r="R3" s="2" t="s">
        <v>19</v>
      </c>
      <c r="S3" s="2" t="s">
        <v>18</v>
      </c>
      <c r="T3" s="2" t="s">
        <v>9</v>
      </c>
      <c r="U3" s="2" t="s">
        <v>8</v>
      </c>
      <c r="V3" s="2" t="s">
        <v>56</v>
      </c>
      <c r="W3" s="2" t="s">
        <v>4</v>
      </c>
      <c r="X3" s="35" t="s">
        <v>254</v>
      </c>
      <c r="Y3" s="35" t="s">
        <v>255</v>
      </c>
      <c r="Z3" s="2" t="s">
        <v>6</v>
      </c>
    </row>
    <row r="4" spans="2:26" ht="24" customHeight="1" thickTop="1">
      <c r="B4" s="143" t="s">
        <v>745</v>
      </c>
      <c r="C4" s="22"/>
      <c r="D4" s="22"/>
      <c r="E4" s="132"/>
      <c r="F4" s="132"/>
      <c r="G4" s="7"/>
      <c r="H4" s="23"/>
      <c r="I4" s="23"/>
      <c r="J4" s="28"/>
      <c r="K4" s="29"/>
      <c r="L4" s="17"/>
      <c r="M4" s="17"/>
      <c r="N4" s="5"/>
      <c r="O4" s="23"/>
      <c r="P4" s="24"/>
      <c r="Q4" s="17"/>
      <c r="R4" s="67"/>
      <c r="S4" s="17"/>
      <c r="T4" s="27"/>
      <c r="U4" s="20"/>
      <c r="V4" s="20"/>
      <c r="W4" s="23"/>
      <c r="X4" s="36"/>
      <c r="Y4" s="5"/>
      <c r="Z4" s="23"/>
    </row>
    <row r="5" spans="1:27" s="14" customFormat="1" ht="25.5" customHeight="1">
      <c r="A5" s="5">
        <v>1</v>
      </c>
      <c r="B5" s="140">
        <v>43110</v>
      </c>
      <c r="C5" s="106" t="s">
        <v>836</v>
      </c>
      <c r="D5" s="106" t="s">
        <v>854</v>
      </c>
      <c r="E5" s="133" t="s">
        <v>681</v>
      </c>
      <c r="F5" s="133">
        <v>1</v>
      </c>
      <c r="G5" s="106" t="s">
        <v>854</v>
      </c>
      <c r="H5" s="64" t="s">
        <v>29</v>
      </c>
      <c r="I5" s="64"/>
      <c r="J5" s="68">
        <v>22</v>
      </c>
      <c r="K5" s="68"/>
      <c r="L5" s="66"/>
      <c r="M5" s="67"/>
      <c r="N5" s="64"/>
      <c r="O5" s="64"/>
      <c r="P5" s="67"/>
      <c r="Q5" s="64"/>
      <c r="R5" s="173"/>
      <c r="S5" s="64"/>
      <c r="T5" s="173"/>
      <c r="U5" s="27"/>
      <c r="V5" s="20"/>
      <c r="W5" s="23" t="s">
        <v>54</v>
      </c>
      <c r="X5" s="36"/>
      <c r="Y5" s="36"/>
      <c r="Z5" s="136" t="s">
        <v>611</v>
      </c>
      <c r="AA5" s="131"/>
    </row>
    <row r="6" spans="1:26" s="14" customFormat="1" ht="25.5" customHeight="1">
      <c r="A6" s="5">
        <v>2</v>
      </c>
      <c r="B6" s="140">
        <v>43115</v>
      </c>
      <c r="C6" s="106" t="s">
        <v>153</v>
      </c>
      <c r="D6" s="118" t="s">
        <v>576</v>
      </c>
      <c r="E6" s="133" t="s">
        <v>667</v>
      </c>
      <c r="F6" s="133">
        <v>1</v>
      </c>
      <c r="G6" s="137" t="s">
        <v>635</v>
      </c>
      <c r="H6" s="68">
        <v>10</v>
      </c>
      <c r="I6" s="68"/>
      <c r="J6" s="65">
        <v>12</v>
      </c>
      <c r="K6" s="66">
        <v>97</v>
      </c>
      <c r="L6" s="68">
        <v>50</v>
      </c>
      <c r="M6" s="67" t="s">
        <v>38</v>
      </c>
      <c r="N6" s="64">
        <v>118.4</v>
      </c>
      <c r="O6" s="64" t="s">
        <v>855</v>
      </c>
      <c r="P6" s="68" t="s">
        <v>49</v>
      </c>
      <c r="Q6" s="68" t="s">
        <v>112</v>
      </c>
      <c r="R6" s="66" t="s">
        <v>596</v>
      </c>
      <c r="S6" s="68" t="s">
        <v>112</v>
      </c>
      <c r="T6" s="69" t="s">
        <v>70</v>
      </c>
      <c r="U6" s="27">
        <v>8.9</v>
      </c>
      <c r="V6" s="20" t="s">
        <v>720</v>
      </c>
      <c r="W6" s="23" t="s">
        <v>41</v>
      </c>
      <c r="X6" s="36"/>
      <c r="Y6" s="36"/>
      <c r="Z6" s="136" t="s">
        <v>167</v>
      </c>
    </row>
    <row r="7" spans="1:27" s="14" customFormat="1" ht="25.5" customHeight="1">
      <c r="A7" s="5">
        <v>3</v>
      </c>
      <c r="B7" s="140">
        <v>43122</v>
      </c>
      <c r="C7" s="118" t="s">
        <v>639</v>
      </c>
      <c r="D7" s="118" t="s">
        <v>576</v>
      </c>
      <c r="E7" s="133" t="s">
        <v>61</v>
      </c>
      <c r="F7" s="158">
        <v>1</v>
      </c>
      <c r="G7" s="178" t="s">
        <v>763</v>
      </c>
      <c r="H7" s="122">
        <v>12</v>
      </c>
      <c r="I7" s="122"/>
      <c r="J7" s="123">
        <v>20</v>
      </c>
      <c r="K7" s="123"/>
      <c r="L7" s="124"/>
      <c r="M7" s="125"/>
      <c r="N7" s="122">
        <v>96</v>
      </c>
      <c r="O7" s="122">
        <v>3</v>
      </c>
      <c r="P7" s="125" t="s">
        <v>49</v>
      </c>
      <c r="Q7" s="122" t="s">
        <v>68</v>
      </c>
      <c r="R7" s="125" t="s">
        <v>68</v>
      </c>
      <c r="S7" s="98" t="s">
        <v>40</v>
      </c>
      <c r="T7" s="98"/>
      <c r="U7" s="179"/>
      <c r="V7" s="179">
        <v>440</v>
      </c>
      <c r="W7" s="93"/>
      <c r="X7" s="99"/>
      <c r="Y7" s="99"/>
      <c r="Z7" s="141" t="s">
        <v>580</v>
      </c>
      <c r="AA7" s="131"/>
    </row>
    <row r="8" spans="1:27" s="163" customFormat="1" ht="25.5" customHeight="1">
      <c r="A8" s="96">
        <v>4</v>
      </c>
      <c r="B8" s="140">
        <v>43125</v>
      </c>
      <c r="C8" s="118" t="s">
        <v>639</v>
      </c>
      <c r="D8" s="118" t="s">
        <v>576</v>
      </c>
      <c r="E8" s="133" t="s">
        <v>61</v>
      </c>
      <c r="F8" s="158">
        <v>1</v>
      </c>
      <c r="G8" s="178" t="s">
        <v>336</v>
      </c>
      <c r="H8" s="122"/>
      <c r="I8" s="122"/>
      <c r="J8" s="123"/>
      <c r="K8" s="123"/>
      <c r="L8" s="124"/>
      <c r="M8" s="125"/>
      <c r="N8" s="122"/>
      <c r="O8" s="122"/>
      <c r="P8" s="125"/>
      <c r="Q8" s="122"/>
      <c r="R8" s="125"/>
      <c r="S8" s="98"/>
      <c r="T8" s="98"/>
      <c r="U8" s="97"/>
      <c r="V8" s="97"/>
      <c r="W8" s="93"/>
      <c r="X8" s="99"/>
      <c r="Y8" s="99"/>
      <c r="Z8" s="141" t="s">
        <v>580</v>
      </c>
      <c r="AA8" s="162"/>
    </row>
    <row r="9" spans="1:27" s="163" customFormat="1" ht="25.5" customHeight="1">
      <c r="A9" s="96"/>
      <c r="B9" s="126"/>
      <c r="C9" s="89"/>
      <c r="D9" s="89"/>
      <c r="E9" s="132"/>
      <c r="F9" s="159">
        <f>SUM(F5:F8)</f>
        <v>4</v>
      </c>
      <c r="G9" s="127"/>
      <c r="H9" s="122"/>
      <c r="I9" s="122"/>
      <c r="J9" s="123"/>
      <c r="K9" s="123"/>
      <c r="L9" s="124"/>
      <c r="M9" s="125"/>
      <c r="N9" s="122"/>
      <c r="O9" s="122"/>
      <c r="P9" s="125"/>
      <c r="Q9" s="122"/>
      <c r="R9" s="125"/>
      <c r="S9" s="98"/>
      <c r="T9" s="98"/>
      <c r="U9" s="97"/>
      <c r="V9" s="97"/>
      <c r="W9" s="93"/>
      <c r="X9" s="99"/>
      <c r="Y9" s="99"/>
      <c r="Z9" s="93"/>
      <c r="AA9" s="162"/>
    </row>
    <row r="10" spans="1:26" s="163" customFormat="1" ht="33.75" customHeight="1">
      <c r="A10" s="96"/>
      <c r="B10" s="157" t="s">
        <v>746</v>
      </c>
      <c r="C10" s="89"/>
      <c r="D10" s="89"/>
      <c r="E10" s="159"/>
      <c r="F10" s="159"/>
      <c r="G10" s="127"/>
      <c r="H10" s="122"/>
      <c r="I10" s="122"/>
      <c r="J10" s="165"/>
      <c r="K10" s="124"/>
      <c r="L10" s="125"/>
      <c r="M10" s="125"/>
      <c r="N10" s="122"/>
      <c r="O10" s="122"/>
      <c r="P10" s="123"/>
      <c r="Q10" s="125"/>
      <c r="R10" s="125"/>
      <c r="S10" s="125"/>
      <c r="T10" s="98"/>
      <c r="U10" s="155"/>
      <c r="V10" s="156"/>
      <c r="W10" s="93"/>
      <c r="X10" s="99"/>
      <c r="Y10" s="96"/>
      <c r="Z10" s="93"/>
    </row>
    <row r="11" spans="1:27" s="163" customFormat="1" ht="25.5" customHeight="1">
      <c r="A11" s="96">
        <v>5</v>
      </c>
      <c r="B11" s="117">
        <v>43132</v>
      </c>
      <c r="C11" s="118" t="s">
        <v>664</v>
      </c>
      <c r="D11" s="118" t="s">
        <v>576</v>
      </c>
      <c r="E11" s="158" t="s">
        <v>681</v>
      </c>
      <c r="F11" s="158">
        <v>1</v>
      </c>
      <c r="G11" s="178" t="s">
        <v>856</v>
      </c>
      <c r="H11" s="122" t="s">
        <v>26</v>
      </c>
      <c r="I11" s="122"/>
      <c r="J11" s="123">
        <v>15</v>
      </c>
      <c r="K11" s="123">
        <v>11</v>
      </c>
      <c r="L11" s="124">
        <v>10</v>
      </c>
      <c r="M11" s="125" t="s">
        <v>38</v>
      </c>
      <c r="N11" s="122">
        <v>63.4</v>
      </c>
      <c r="O11" s="122" t="s">
        <v>58</v>
      </c>
      <c r="P11" s="125" t="s">
        <v>49</v>
      </c>
      <c r="Q11" s="122" t="s">
        <v>610</v>
      </c>
      <c r="R11" s="125"/>
      <c r="S11" s="98" t="s">
        <v>112</v>
      </c>
      <c r="T11" s="98"/>
      <c r="U11" s="97">
        <v>52</v>
      </c>
      <c r="V11" s="97" t="s">
        <v>546</v>
      </c>
      <c r="W11" s="93" t="s">
        <v>51</v>
      </c>
      <c r="X11" s="99"/>
      <c r="Y11" s="99"/>
      <c r="Z11" s="136" t="s">
        <v>611</v>
      </c>
      <c r="AA11" s="162"/>
    </row>
    <row r="12" spans="1:27" s="163" customFormat="1" ht="25.5" customHeight="1">
      <c r="A12" s="96">
        <v>6</v>
      </c>
      <c r="B12" s="117">
        <v>43137</v>
      </c>
      <c r="C12" s="118" t="s">
        <v>775</v>
      </c>
      <c r="D12" s="118" t="s">
        <v>576</v>
      </c>
      <c r="E12" s="158" t="s">
        <v>858</v>
      </c>
      <c r="F12" s="158">
        <v>1</v>
      </c>
      <c r="G12" s="178" t="s">
        <v>857</v>
      </c>
      <c r="H12" s="122" t="s">
        <v>26</v>
      </c>
      <c r="I12" s="122"/>
      <c r="J12" s="123">
        <v>15</v>
      </c>
      <c r="K12" s="123">
        <v>11</v>
      </c>
      <c r="L12" s="124">
        <v>10</v>
      </c>
      <c r="M12" s="125" t="s">
        <v>38</v>
      </c>
      <c r="N12" s="122">
        <v>63.4</v>
      </c>
      <c r="O12" s="122" t="s">
        <v>58</v>
      </c>
      <c r="P12" s="125" t="s">
        <v>49</v>
      </c>
      <c r="Q12" s="122" t="s">
        <v>610</v>
      </c>
      <c r="R12" s="125"/>
      <c r="S12" s="98" t="s">
        <v>112</v>
      </c>
      <c r="T12" s="98"/>
      <c r="U12" s="97">
        <v>52</v>
      </c>
      <c r="V12" s="97" t="s">
        <v>546</v>
      </c>
      <c r="W12" s="93" t="s">
        <v>51</v>
      </c>
      <c r="X12" s="99"/>
      <c r="Y12" s="99"/>
      <c r="Z12" s="136" t="s">
        <v>611</v>
      </c>
      <c r="AA12" s="162"/>
    </row>
    <row r="13" spans="1:27" s="163" customFormat="1" ht="25.5" customHeight="1">
      <c r="A13" s="96">
        <v>7</v>
      </c>
      <c r="B13" s="117">
        <v>43143</v>
      </c>
      <c r="C13" s="118" t="s">
        <v>97</v>
      </c>
      <c r="D13" s="118" t="s">
        <v>576</v>
      </c>
      <c r="E13" s="158" t="s">
        <v>667</v>
      </c>
      <c r="F13" s="158">
        <v>1</v>
      </c>
      <c r="G13" s="178" t="s">
        <v>859</v>
      </c>
      <c r="H13" s="122" t="s">
        <v>26</v>
      </c>
      <c r="I13" s="122"/>
      <c r="J13" s="123">
        <v>15</v>
      </c>
      <c r="K13" s="123">
        <v>11</v>
      </c>
      <c r="L13" s="124">
        <v>10</v>
      </c>
      <c r="M13" s="125" t="s">
        <v>38</v>
      </c>
      <c r="N13" s="122">
        <v>63.4</v>
      </c>
      <c r="O13" s="122" t="s">
        <v>58</v>
      </c>
      <c r="P13" s="125" t="s">
        <v>49</v>
      </c>
      <c r="Q13" s="122" t="s">
        <v>610</v>
      </c>
      <c r="R13" s="125"/>
      <c r="S13" s="98" t="s">
        <v>112</v>
      </c>
      <c r="T13" s="98"/>
      <c r="U13" s="97">
        <v>52</v>
      </c>
      <c r="V13" s="97" t="s">
        <v>546</v>
      </c>
      <c r="W13" s="93" t="s">
        <v>51</v>
      </c>
      <c r="X13" s="99"/>
      <c r="Y13" s="99"/>
      <c r="Z13" s="136" t="s">
        <v>611</v>
      </c>
      <c r="AA13" s="162"/>
    </row>
    <row r="14" spans="1:26" s="14" customFormat="1" ht="25.5" customHeight="1">
      <c r="A14" s="5">
        <v>8</v>
      </c>
      <c r="B14" s="117">
        <v>43152</v>
      </c>
      <c r="C14" s="106" t="s">
        <v>153</v>
      </c>
      <c r="D14" s="118" t="s">
        <v>576</v>
      </c>
      <c r="E14" s="158" t="s">
        <v>681</v>
      </c>
      <c r="F14" s="133">
        <v>1</v>
      </c>
      <c r="G14" s="137" t="s">
        <v>635</v>
      </c>
      <c r="H14" s="68">
        <v>10</v>
      </c>
      <c r="I14" s="68"/>
      <c r="J14" s="65">
        <v>12</v>
      </c>
      <c r="K14" s="66">
        <v>97</v>
      </c>
      <c r="L14" s="68">
        <v>50</v>
      </c>
      <c r="M14" s="67" t="s">
        <v>38</v>
      </c>
      <c r="N14" s="64">
        <v>118.4</v>
      </c>
      <c r="O14" s="64" t="s">
        <v>855</v>
      </c>
      <c r="P14" s="68" t="s">
        <v>49</v>
      </c>
      <c r="Q14" s="68" t="s">
        <v>112</v>
      </c>
      <c r="R14" s="66" t="s">
        <v>596</v>
      </c>
      <c r="S14" s="68" t="s">
        <v>112</v>
      </c>
      <c r="T14" s="69" t="s">
        <v>70</v>
      </c>
      <c r="U14" s="27">
        <v>8.9</v>
      </c>
      <c r="V14" s="20" t="s">
        <v>720</v>
      </c>
      <c r="W14" s="23" t="s">
        <v>41</v>
      </c>
      <c r="X14" s="36"/>
      <c r="Y14" s="36"/>
      <c r="Z14" s="136" t="s">
        <v>611</v>
      </c>
    </row>
    <row r="15" spans="1:27" s="163" customFormat="1" ht="25.5" customHeight="1">
      <c r="A15" s="96">
        <v>9</v>
      </c>
      <c r="B15" s="117">
        <v>43157</v>
      </c>
      <c r="C15" s="118" t="s">
        <v>97</v>
      </c>
      <c r="D15" s="118" t="s">
        <v>576</v>
      </c>
      <c r="E15" s="158" t="s">
        <v>681</v>
      </c>
      <c r="F15" s="158">
        <v>1</v>
      </c>
      <c r="G15" s="178" t="s">
        <v>859</v>
      </c>
      <c r="H15" s="122" t="s">
        <v>26</v>
      </c>
      <c r="I15" s="122"/>
      <c r="J15" s="123">
        <v>15</v>
      </c>
      <c r="K15" s="123">
        <v>11</v>
      </c>
      <c r="L15" s="124">
        <v>10</v>
      </c>
      <c r="M15" s="125" t="s">
        <v>38</v>
      </c>
      <c r="N15" s="122">
        <v>63.4</v>
      </c>
      <c r="O15" s="122" t="s">
        <v>58</v>
      </c>
      <c r="P15" s="125" t="s">
        <v>49</v>
      </c>
      <c r="Q15" s="122" t="s">
        <v>610</v>
      </c>
      <c r="R15" s="125"/>
      <c r="S15" s="98" t="s">
        <v>112</v>
      </c>
      <c r="T15" s="98"/>
      <c r="U15" s="97">
        <v>52</v>
      </c>
      <c r="V15" s="97" t="s">
        <v>546</v>
      </c>
      <c r="W15" s="93" t="s">
        <v>51</v>
      </c>
      <c r="X15" s="99"/>
      <c r="Y15" s="99"/>
      <c r="Z15" s="136" t="s">
        <v>611</v>
      </c>
      <c r="AA15" s="162"/>
    </row>
    <row r="16" spans="1:27" s="14" customFormat="1" ht="25.5" customHeight="1">
      <c r="A16" s="5"/>
      <c r="B16" s="88"/>
      <c r="C16" s="89"/>
      <c r="D16" s="89"/>
      <c r="E16" s="159"/>
      <c r="F16" s="159">
        <f>SUM(F11:F15)</f>
        <v>5</v>
      </c>
      <c r="G16" s="127"/>
      <c r="H16" s="93"/>
      <c r="I16" s="93"/>
      <c r="J16" s="94"/>
      <c r="K16" s="94"/>
      <c r="L16" s="95"/>
      <c r="M16" s="90"/>
      <c r="N16" s="96"/>
      <c r="O16" s="93"/>
      <c r="P16" s="90"/>
      <c r="Q16" s="93"/>
      <c r="R16" s="90"/>
      <c r="S16" s="97"/>
      <c r="T16" s="98"/>
      <c r="U16" s="97"/>
      <c r="V16" s="97"/>
      <c r="W16" s="93"/>
      <c r="X16" s="99"/>
      <c r="Y16" s="99"/>
      <c r="Z16" s="93"/>
      <c r="AA16" s="131"/>
    </row>
    <row r="17" spans="1:27" s="152" customFormat="1" ht="25.5" customHeight="1">
      <c r="A17" s="174"/>
      <c r="B17" s="157" t="s">
        <v>747</v>
      </c>
      <c r="C17" s="89"/>
      <c r="D17" s="89"/>
      <c r="E17" s="159"/>
      <c r="F17" s="159"/>
      <c r="G17" s="127"/>
      <c r="H17" s="93"/>
      <c r="I17" s="93"/>
      <c r="J17" s="94"/>
      <c r="K17" s="94"/>
      <c r="L17" s="95"/>
      <c r="M17" s="90"/>
      <c r="N17" s="96"/>
      <c r="O17" s="93"/>
      <c r="P17" s="90"/>
      <c r="Q17" s="93"/>
      <c r="R17" s="90"/>
      <c r="S17" s="97"/>
      <c r="T17" s="98"/>
      <c r="U17" s="97"/>
      <c r="V17" s="97"/>
      <c r="W17" s="93"/>
      <c r="X17" s="99"/>
      <c r="Y17" s="99"/>
      <c r="Z17" s="93"/>
      <c r="AA17" s="151"/>
    </row>
    <row r="18" spans="1:27" s="163" customFormat="1" ht="25.5" customHeight="1">
      <c r="A18" s="96">
        <v>10</v>
      </c>
      <c r="B18" s="117">
        <v>43160</v>
      </c>
      <c r="C18" s="106" t="s">
        <v>836</v>
      </c>
      <c r="D18" s="118" t="s">
        <v>576</v>
      </c>
      <c r="E18" s="158" t="s">
        <v>667</v>
      </c>
      <c r="F18" s="158">
        <v>1</v>
      </c>
      <c r="G18" s="178" t="s">
        <v>860</v>
      </c>
      <c r="H18" s="122" t="s">
        <v>26</v>
      </c>
      <c r="I18" s="122"/>
      <c r="J18" s="123">
        <v>15</v>
      </c>
      <c r="K18" s="123">
        <v>11</v>
      </c>
      <c r="L18" s="124">
        <v>10</v>
      </c>
      <c r="M18" s="125" t="s">
        <v>38</v>
      </c>
      <c r="N18" s="122" t="s">
        <v>861</v>
      </c>
      <c r="O18" s="122" t="s">
        <v>58</v>
      </c>
      <c r="P18" s="125" t="s">
        <v>49</v>
      </c>
      <c r="Q18" s="122" t="s">
        <v>610</v>
      </c>
      <c r="R18" s="125"/>
      <c r="S18" s="98" t="s">
        <v>112</v>
      </c>
      <c r="T18" s="98"/>
      <c r="U18" s="97">
        <v>52</v>
      </c>
      <c r="V18" s="97" t="s">
        <v>546</v>
      </c>
      <c r="W18" s="93" t="s">
        <v>51</v>
      </c>
      <c r="X18" s="99"/>
      <c r="Y18" s="99"/>
      <c r="Z18" s="136" t="s">
        <v>611</v>
      </c>
      <c r="AA18" s="162"/>
    </row>
    <row r="19" spans="1:27" s="163" customFormat="1" ht="25.5" customHeight="1">
      <c r="A19" s="96">
        <v>11</v>
      </c>
      <c r="B19" s="117">
        <v>43171</v>
      </c>
      <c r="C19" s="118" t="s">
        <v>92</v>
      </c>
      <c r="D19" s="118" t="s">
        <v>576</v>
      </c>
      <c r="E19" s="158" t="s">
        <v>863</v>
      </c>
      <c r="F19" s="158">
        <v>1</v>
      </c>
      <c r="G19" s="178" t="s">
        <v>862</v>
      </c>
      <c r="H19" s="122" t="s">
        <v>26</v>
      </c>
      <c r="I19" s="122"/>
      <c r="J19" s="123">
        <v>15</v>
      </c>
      <c r="K19" s="123">
        <v>11</v>
      </c>
      <c r="L19" s="124">
        <v>10</v>
      </c>
      <c r="M19" s="125" t="s">
        <v>38</v>
      </c>
      <c r="N19" s="122">
        <v>63.4</v>
      </c>
      <c r="O19" s="122" t="s">
        <v>58</v>
      </c>
      <c r="P19" s="125" t="s">
        <v>49</v>
      </c>
      <c r="Q19" s="122" t="s">
        <v>610</v>
      </c>
      <c r="R19" s="125"/>
      <c r="S19" s="98" t="s">
        <v>112</v>
      </c>
      <c r="T19" s="98"/>
      <c r="U19" s="97">
        <v>52</v>
      </c>
      <c r="V19" s="97" t="s">
        <v>546</v>
      </c>
      <c r="W19" s="93" t="s">
        <v>51</v>
      </c>
      <c r="X19" s="99"/>
      <c r="Y19" s="99"/>
      <c r="Z19" s="136" t="s">
        <v>580</v>
      </c>
      <c r="AA19" s="162"/>
    </row>
    <row r="20" spans="1:27" s="163" customFormat="1" ht="25.5" customHeight="1">
      <c r="A20" s="96">
        <v>12</v>
      </c>
      <c r="B20" s="117">
        <v>43171</v>
      </c>
      <c r="C20" s="106" t="s">
        <v>836</v>
      </c>
      <c r="D20" s="118" t="s">
        <v>576</v>
      </c>
      <c r="E20" s="158" t="s">
        <v>681</v>
      </c>
      <c r="F20" s="158">
        <v>1</v>
      </c>
      <c r="G20" s="178" t="s">
        <v>860</v>
      </c>
      <c r="H20" s="122" t="s">
        <v>26</v>
      </c>
      <c r="I20" s="122"/>
      <c r="J20" s="123">
        <v>15</v>
      </c>
      <c r="K20" s="123">
        <v>11</v>
      </c>
      <c r="L20" s="124">
        <v>10</v>
      </c>
      <c r="M20" s="125" t="s">
        <v>38</v>
      </c>
      <c r="N20" s="122">
        <v>63.4</v>
      </c>
      <c r="O20" s="122" t="s">
        <v>58</v>
      </c>
      <c r="P20" s="125" t="s">
        <v>49</v>
      </c>
      <c r="Q20" s="122" t="s">
        <v>610</v>
      </c>
      <c r="R20" s="125"/>
      <c r="S20" s="98" t="s">
        <v>112</v>
      </c>
      <c r="T20" s="98"/>
      <c r="U20" s="97">
        <v>52</v>
      </c>
      <c r="V20" s="97" t="s">
        <v>546</v>
      </c>
      <c r="W20" s="93" t="s">
        <v>51</v>
      </c>
      <c r="X20" s="99"/>
      <c r="Y20" s="99"/>
      <c r="Z20" s="136" t="s">
        <v>864</v>
      </c>
      <c r="AA20" s="162"/>
    </row>
    <row r="21" spans="1:26" s="14" customFormat="1" ht="25.5" customHeight="1">
      <c r="A21" s="5">
        <v>13</v>
      </c>
      <c r="B21" s="117">
        <v>43173</v>
      </c>
      <c r="C21" s="106" t="s">
        <v>22</v>
      </c>
      <c r="D21" s="118" t="s">
        <v>865</v>
      </c>
      <c r="E21" s="158" t="s">
        <v>858</v>
      </c>
      <c r="F21" s="133">
        <v>1</v>
      </c>
      <c r="G21" s="137" t="s">
        <v>866</v>
      </c>
      <c r="H21" s="68">
        <v>10</v>
      </c>
      <c r="I21" s="68"/>
      <c r="J21" s="65">
        <v>12</v>
      </c>
      <c r="K21" s="66">
        <v>97</v>
      </c>
      <c r="L21" s="68">
        <v>50</v>
      </c>
      <c r="M21" s="67" t="s">
        <v>38</v>
      </c>
      <c r="N21" s="64">
        <v>118.4</v>
      </c>
      <c r="O21" s="64" t="s">
        <v>855</v>
      </c>
      <c r="P21" s="68" t="s">
        <v>49</v>
      </c>
      <c r="Q21" s="68" t="s">
        <v>112</v>
      </c>
      <c r="R21" s="66" t="s">
        <v>596</v>
      </c>
      <c r="S21" s="68" t="s">
        <v>112</v>
      </c>
      <c r="T21" s="69" t="s">
        <v>70</v>
      </c>
      <c r="U21" s="27">
        <v>8.9</v>
      </c>
      <c r="V21" s="20" t="s">
        <v>720</v>
      </c>
      <c r="W21" s="23" t="s">
        <v>41</v>
      </c>
      <c r="X21" s="36"/>
      <c r="Y21" s="36"/>
      <c r="Z21" s="136" t="s">
        <v>611</v>
      </c>
    </row>
    <row r="22" spans="2:27" ht="25.5" customHeight="1">
      <c r="B22" s="157"/>
      <c r="C22" s="89"/>
      <c r="D22" s="89"/>
      <c r="E22" s="159"/>
      <c r="F22" s="159">
        <f>SUM(F18:F21)</f>
        <v>4</v>
      </c>
      <c r="G22" s="127"/>
      <c r="H22" s="93"/>
      <c r="I22" s="93"/>
      <c r="J22" s="94"/>
      <c r="K22" s="94"/>
      <c r="L22" s="95"/>
      <c r="M22" s="90"/>
      <c r="N22" s="96"/>
      <c r="O22" s="93"/>
      <c r="P22" s="90"/>
      <c r="Q22" s="93"/>
      <c r="R22" s="90"/>
      <c r="S22" s="97"/>
      <c r="T22" s="98"/>
      <c r="U22" s="97"/>
      <c r="V22" s="97"/>
      <c r="W22" s="93"/>
      <c r="X22" s="99"/>
      <c r="Y22" s="99"/>
      <c r="Z22" s="93"/>
      <c r="AA22" s="48"/>
    </row>
    <row r="23" spans="1:11" s="14" customFormat="1" ht="26.25" customHeight="1">
      <c r="A23" s="5"/>
      <c r="B23" s="180" t="s">
        <v>751</v>
      </c>
      <c r="C23" s="167"/>
      <c r="D23" s="167"/>
      <c r="E23" s="159"/>
      <c r="F23" s="166">
        <f>F9+F16+F22</f>
        <v>13</v>
      </c>
      <c r="G23" s="127"/>
      <c r="H23" s="167"/>
      <c r="I23" s="127"/>
      <c r="J23" s="168"/>
      <c r="K23" s="90"/>
    </row>
    <row r="24" spans="2:27" ht="25.5" customHeight="1">
      <c r="B24" s="157"/>
      <c r="C24" s="89"/>
      <c r="D24" s="89"/>
      <c r="E24" s="159"/>
      <c r="F24" s="159"/>
      <c r="G24" s="127"/>
      <c r="H24" s="93"/>
      <c r="I24" s="93"/>
      <c r="J24" s="94"/>
      <c r="K24" s="94"/>
      <c r="L24" s="95"/>
      <c r="M24" s="90"/>
      <c r="N24" s="96"/>
      <c r="O24" s="93"/>
      <c r="P24" s="90"/>
      <c r="Q24" s="93"/>
      <c r="R24" s="90"/>
      <c r="S24" s="97"/>
      <c r="T24" s="98"/>
      <c r="U24" s="97"/>
      <c r="V24" s="97"/>
      <c r="W24" s="93"/>
      <c r="X24" s="99"/>
      <c r="Y24" s="99"/>
      <c r="Z24" s="93"/>
      <c r="AA24" s="48"/>
    </row>
    <row r="25" spans="2:26" ht="24" customHeight="1">
      <c r="B25" s="143" t="s">
        <v>748</v>
      </c>
      <c r="C25" s="22"/>
      <c r="D25" s="22"/>
      <c r="E25" s="132"/>
      <c r="F25" s="132"/>
      <c r="G25" s="7"/>
      <c r="H25" s="23"/>
      <c r="I25" s="23"/>
      <c r="J25" s="28"/>
      <c r="K25" s="29"/>
      <c r="L25" s="17"/>
      <c r="M25" s="17"/>
      <c r="N25" s="5"/>
      <c r="O25" s="23"/>
      <c r="P25" s="24"/>
      <c r="Q25" s="17"/>
      <c r="R25" s="67"/>
      <c r="S25" s="17"/>
      <c r="T25" s="27"/>
      <c r="U25" s="20"/>
      <c r="V25" s="20"/>
      <c r="W25" s="23"/>
      <c r="X25" s="36"/>
      <c r="Y25" s="5"/>
      <c r="Z25" s="23"/>
    </row>
    <row r="26" spans="1:26" ht="39.75" customHeight="1">
      <c r="A26" s="3">
        <v>14</v>
      </c>
      <c r="B26" s="140">
        <v>43200</v>
      </c>
      <c r="C26" s="106" t="s">
        <v>492</v>
      </c>
      <c r="D26" s="106" t="s">
        <v>576</v>
      </c>
      <c r="E26" s="133" t="s">
        <v>61</v>
      </c>
      <c r="F26" s="133">
        <v>1</v>
      </c>
      <c r="G26" s="106" t="s">
        <v>875</v>
      </c>
      <c r="H26" s="23"/>
      <c r="I26" s="23"/>
      <c r="J26" s="28"/>
      <c r="K26" s="29"/>
      <c r="L26" s="17"/>
      <c r="M26" s="17"/>
      <c r="N26" s="5"/>
      <c r="O26" s="23"/>
      <c r="P26" s="24"/>
      <c r="Q26" s="17"/>
      <c r="R26" s="67"/>
      <c r="S26" s="17"/>
      <c r="T26" s="27"/>
      <c r="U26" s="20"/>
      <c r="V26" s="20"/>
      <c r="W26" s="23"/>
      <c r="X26" s="36"/>
      <c r="Y26" s="5"/>
      <c r="Z26" s="23"/>
    </row>
    <row r="27" spans="1:27" s="14" customFormat="1" ht="25.5" customHeight="1">
      <c r="A27" s="5">
        <v>15</v>
      </c>
      <c r="B27" s="140">
        <v>43201</v>
      </c>
      <c r="C27" s="106" t="s">
        <v>53</v>
      </c>
      <c r="D27" s="106" t="s">
        <v>576</v>
      </c>
      <c r="E27" s="133" t="s">
        <v>61</v>
      </c>
      <c r="F27" s="133">
        <v>1</v>
      </c>
      <c r="G27" s="106" t="s">
        <v>733</v>
      </c>
      <c r="H27" s="64" t="s">
        <v>29</v>
      </c>
      <c r="I27" s="64"/>
      <c r="J27" s="68">
        <v>22</v>
      </c>
      <c r="K27" s="68"/>
      <c r="L27" s="66"/>
      <c r="M27" s="67"/>
      <c r="N27" s="64"/>
      <c r="O27" s="64"/>
      <c r="P27" s="67"/>
      <c r="Q27" s="64"/>
      <c r="R27" s="173"/>
      <c r="S27" s="64"/>
      <c r="T27" s="173"/>
      <c r="U27" s="27"/>
      <c r="V27" s="20"/>
      <c r="W27" s="23" t="s">
        <v>54</v>
      </c>
      <c r="X27" s="36"/>
      <c r="Y27" s="36"/>
      <c r="Z27" s="93" t="s">
        <v>580</v>
      </c>
      <c r="AA27" s="131"/>
    </row>
    <row r="28" spans="1:26" ht="39.75" customHeight="1">
      <c r="A28" s="3">
        <v>16</v>
      </c>
      <c r="B28" s="140">
        <v>43206</v>
      </c>
      <c r="C28" s="106" t="s">
        <v>492</v>
      </c>
      <c r="D28" s="106" t="s">
        <v>576</v>
      </c>
      <c r="E28" s="133" t="s">
        <v>61</v>
      </c>
      <c r="F28" s="133">
        <v>1</v>
      </c>
      <c r="G28" s="106" t="s">
        <v>688</v>
      </c>
      <c r="H28" s="23"/>
      <c r="I28" s="23"/>
      <c r="J28" s="28"/>
      <c r="K28" s="29"/>
      <c r="L28" s="17"/>
      <c r="M28" s="17"/>
      <c r="N28" s="5"/>
      <c r="O28" s="23"/>
      <c r="P28" s="24"/>
      <c r="Q28" s="17"/>
      <c r="R28" s="67"/>
      <c r="S28" s="17"/>
      <c r="T28" s="27"/>
      <c r="U28" s="20"/>
      <c r="V28" s="20"/>
      <c r="W28" s="23"/>
      <c r="X28" s="36"/>
      <c r="Y28" s="5"/>
      <c r="Z28" s="23"/>
    </row>
    <row r="29" spans="1:26" ht="39.75" customHeight="1">
      <c r="A29" s="3">
        <v>17</v>
      </c>
      <c r="B29" s="140">
        <v>43206</v>
      </c>
      <c r="C29" s="106" t="s">
        <v>492</v>
      </c>
      <c r="D29" s="106" t="s">
        <v>576</v>
      </c>
      <c r="E29" s="133" t="s">
        <v>63</v>
      </c>
      <c r="F29" s="133">
        <v>1</v>
      </c>
      <c r="G29" s="106" t="s">
        <v>876</v>
      </c>
      <c r="H29" s="23"/>
      <c r="I29" s="23"/>
      <c r="J29" s="28"/>
      <c r="K29" s="29"/>
      <c r="L29" s="17"/>
      <c r="M29" s="17"/>
      <c r="N29" s="5"/>
      <c r="O29" s="23"/>
      <c r="P29" s="24"/>
      <c r="Q29" s="17"/>
      <c r="R29" s="67"/>
      <c r="S29" s="17"/>
      <c r="T29" s="27"/>
      <c r="U29" s="20"/>
      <c r="V29" s="20"/>
      <c r="W29" s="23"/>
      <c r="X29" s="36"/>
      <c r="Y29" s="5"/>
      <c r="Z29" s="23"/>
    </row>
    <row r="30" spans="1:27" s="14" customFormat="1" ht="25.5" customHeight="1">
      <c r="A30" s="5">
        <v>18</v>
      </c>
      <c r="B30" s="140">
        <v>43213</v>
      </c>
      <c r="C30" s="118" t="s">
        <v>602</v>
      </c>
      <c r="D30" s="118" t="s">
        <v>867</v>
      </c>
      <c r="E30" s="133" t="s">
        <v>667</v>
      </c>
      <c r="F30" s="158">
        <v>1</v>
      </c>
      <c r="G30" s="178" t="s">
        <v>874</v>
      </c>
      <c r="H30" s="122">
        <v>12</v>
      </c>
      <c r="I30" s="122"/>
      <c r="J30" s="123">
        <v>20</v>
      </c>
      <c r="K30" s="123"/>
      <c r="L30" s="124"/>
      <c r="M30" s="125"/>
      <c r="N30" s="122">
        <v>96</v>
      </c>
      <c r="O30" s="122">
        <v>3</v>
      </c>
      <c r="P30" s="125" t="s">
        <v>49</v>
      </c>
      <c r="Q30" s="122" t="s">
        <v>68</v>
      </c>
      <c r="R30" s="125" t="s">
        <v>68</v>
      </c>
      <c r="S30" s="98" t="s">
        <v>40</v>
      </c>
      <c r="T30" s="98"/>
      <c r="U30" s="179"/>
      <c r="V30" s="179">
        <v>440</v>
      </c>
      <c r="W30" s="93"/>
      <c r="X30" s="99"/>
      <c r="Y30" s="99"/>
      <c r="Z30" s="93" t="s">
        <v>580</v>
      </c>
      <c r="AA30" s="131"/>
    </row>
    <row r="31" spans="1:27" s="163" customFormat="1" ht="25.5" customHeight="1">
      <c r="A31" s="96">
        <v>19</v>
      </c>
      <c r="B31" s="140">
        <v>43213</v>
      </c>
      <c r="C31" s="118" t="s">
        <v>877</v>
      </c>
      <c r="D31" s="118" t="s">
        <v>576</v>
      </c>
      <c r="E31" s="133" t="s">
        <v>667</v>
      </c>
      <c r="F31" s="158">
        <v>1</v>
      </c>
      <c r="G31" s="178" t="s">
        <v>878</v>
      </c>
      <c r="H31" s="122"/>
      <c r="I31" s="122"/>
      <c r="J31" s="123"/>
      <c r="K31" s="123"/>
      <c r="L31" s="124"/>
      <c r="M31" s="125"/>
      <c r="N31" s="122"/>
      <c r="O31" s="122"/>
      <c r="P31" s="125"/>
      <c r="Q31" s="122"/>
      <c r="R31" s="125"/>
      <c r="S31" s="98"/>
      <c r="T31" s="98"/>
      <c r="U31" s="97"/>
      <c r="V31" s="97"/>
      <c r="W31" s="93"/>
      <c r="X31" s="99"/>
      <c r="Y31" s="99"/>
      <c r="Z31" s="93" t="s">
        <v>580</v>
      </c>
      <c r="AA31" s="162"/>
    </row>
    <row r="32" spans="1:27" s="163" customFormat="1" ht="25.5" customHeight="1">
      <c r="A32" s="96"/>
      <c r="B32" s="126"/>
      <c r="C32" s="89"/>
      <c r="D32" s="89"/>
      <c r="E32" s="132"/>
      <c r="F32" s="159">
        <f>SUM(F26:F31)</f>
        <v>6</v>
      </c>
      <c r="G32" s="127"/>
      <c r="H32" s="122"/>
      <c r="I32" s="122"/>
      <c r="J32" s="123"/>
      <c r="K32" s="123"/>
      <c r="L32" s="124"/>
      <c r="M32" s="125"/>
      <c r="N32" s="122"/>
      <c r="O32" s="122"/>
      <c r="P32" s="125"/>
      <c r="Q32" s="122"/>
      <c r="R32" s="125"/>
      <c r="S32" s="98"/>
      <c r="T32" s="98"/>
      <c r="U32" s="97"/>
      <c r="V32" s="97"/>
      <c r="W32" s="93"/>
      <c r="X32" s="99"/>
      <c r="Y32" s="99"/>
      <c r="Z32" s="93"/>
      <c r="AA32" s="162"/>
    </row>
    <row r="33" spans="1:26" s="163" customFormat="1" ht="33.75" customHeight="1">
      <c r="A33" s="96"/>
      <c r="B33" s="157" t="s">
        <v>749</v>
      </c>
      <c r="C33" s="89"/>
      <c r="D33" s="89"/>
      <c r="E33" s="159"/>
      <c r="F33" s="159"/>
      <c r="G33" s="127"/>
      <c r="H33" s="122"/>
      <c r="I33" s="122"/>
      <c r="J33" s="165"/>
      <c r="K33" s="124"/>
      <c r="L33" s="125"/>
      <c r="M33" s="125"/>
      <c r="N33" s="122"/>
      <c r="O33" s="122"/>
      <c r="P33" s="123"/>
      <c r="Q33" s="125"/>
      <c r="R33" s="125"/>
      <c r="S33" s="125"/>
      <c r="T33" s="98"/>
      <c r="U33" s="155"/>
      <c r="V33" s="156"/>
      <c r="W33" s="93"/>
      <c r="X33" s="99"/>
      <c r="Y33" s="96"/>
      <c r="Z33" s="93"/>
    </row>
    <row r="34" spans="1:27" s="163" customFormat="1" ht="25.5" customHeight="1">
      <c r="A34" s="96">
        <v>20</v>
      </c>
      <c r="B34" s="117">
        <v>43222</v>
      </c>
      <c r="C34" s="106" t="s">
        <v>53</v>
      </c>
      <c r="D34" s="106" t="s">
        <v>734</v>
      </c>
      <c r="E34" s="158" t="s">
        <v>858</v>
      </c>
      <c r="F34" s="158">
        <v>1</v>
      </c>
      <c r="G34" s="178" t="s">
        <v>735</v>
      </c>
      <c r="H34" s="122" t="s">
        <v>26</v>
      </c>
      <c r="I34" s="122"/>
      <c r="J34" s="123">
        <v>15</v>
      </c>
      <c r="K34" s="123">
        <v>11</v>
      </c>
      <c r="L34" s="124">
        <v>10</v>
      </c>
      <c r="M34" s="125" t="s">
        <v>38</v>
      </c>
      <c r="N34" s="122">
        <v>63.4</v>
      </c>
      <c r="O34" s="122" t="s">
        <v>58</v>
      </c>
      <c r="P34" s="125" t="s">
        <v>49</v>
      </c>
      <c r="Q34" s="122" t="s">
        <v>610</v>
      </c>
      <c r="R34" s="125"/>
      <c r="S34" s="98" t="s">
        <v>112</v>
      </c>
      <c r="T34" s="98"/>
      <c r="U34" s="97">
        <v>52</v>
      </c>
      <c r="V34" s="97" t="s">
        <v>546</v>
      </c>
      <c r="W34" s="93" t="s">
        <v>51</v>
      </c>
      <c r="X34" s="99"/>
      <c r="Y34" s="99"/>
      <c r="Z34" s="136" t="s">
        <v>580</v>
      </c>
      <c r="AA34" s="162"/>
    </row>
    <row r="35" spans="1:27" s="163" customFormat="1" ht="25.5" customHeight="1">
      <c r="A35" s="96">
        <v>21</v>
      </c>
      <c r="B35" s="117">
        <v>43229</v>
      </c>
      <c r="C35" s="118" t="s">
        <v>836</v>
      </c>
      <c r="D35" s="118" t="s">
        <v>837</v>
      </c>
      <c r="E35" s="158" t="s">
        <v>858</v>
      </c>
      <c r="F35" s="158">
        <v>1</v>
      </c>
      <c r="G35" s="178" t="s">
        <v>869</v>
      </c>
      <c r="H35" s="122" t="s">
        <v>26</v>
      </c>
      <c r="I35" s="122"/>
      <c r="J35" s="123">
        <v>15</v>
      </c>
      <c r="K35" s="123">
        <v>11</v>
      </c>
      <c r="L35" s="124">
        <v>10</v>
      </c>
      <c r="M35" s="125" t="s">
        <v>38</v>
      </c>
      <c r="N35" s="122">
        <v>63.4</v>
      </c>
      <c r="O35" s="122" t="s">
        <v>58</v>
      </c>
      <c r="P35" s="125" t="s">
        <v>49</v>
      </c>
      <c r="Q35" s="122" t="s">
        <v>610</v>
      </c>
      <c r="R35" s="125"/>
      <c r="S35" s="98" t="s">
        <v>112</v>
      </c>
      <c r="T35" s="98"/>
      <c r="U35" s="97">
        <v>52</v>
      </c>
      <c r="V35" s="97" t="s">
        <v>546</v>
      </c>
      <c r="W35" s="93" t="s">
        <v>51</v>
      </c>
      <c r="X35" s="99"/>
      <c r="Y35" s="99"/>
      <c r="Z35" s="136" t="s">
        <v>611</v>
      </c>
      <c r="AA35" s="162"/>
    </row>
    <row r="36" spans="1:27" s="163" customFormat="1" ht="25.5" customHeight="1">
      <c r="A36" s="96">
        <v>22</v>
      </c>
      <c r="B36" s="117">
        <v>43238</v>
      </c>
      <c r="C36" s="118" t="s">
        <v>765</v>
      </c>
      <c r="D36" s="118" t="s">
        <v>868</v>
      </c>
      <c r="E36" s="158" t="s">
        <v>667</v>
      </c>
      <c r="F36" s="158">
        <v>1</v>
      </c>
      <c r="G36" s="178" t="s">
        <v>869</v>
      </c>
      <c r="H36" s="122" t="s">
        <v>26</v>
      </c>
      <c r="I36" s="122"/>
      <c r="J36" s="123">
        <v>15</v>
      </c>
      <c r="K36" s="123">
        <v>11</v>
      </c>
      <c r="L36" s="124">
        <v>10</v>
      </c>
      <c r="M36" s="125" t="s">
        <v>38</v>
      </c>
      <c r="N36" s="122">
        <v>63.4</v>
      </c>
      <c r="O36" s="122" t="s">
        <v>58</v>
      </c>
      <c r="P36" s="125" t="s">
        <v>49</v>
      </c>
      <c r="Q36" s="122" t="s">
        <v>610</v>
      </c>
      <c r="R36" s="125"/>
      <c r="S36" s="98" t="s">
        <v>112</v>
      </c>
      <c r="T36" s="98"/>
      <c r="U36" s="97">
        <v>52</v>
      </c>
      <c r="V36" s="97" t="s">
        <v>546</v>
      </c>
      <c r="W36" s="93" t="s">
        <v>51</v>
      </c>
      <c r="X36" s="99"/>
      <c r="Y36" s="99"/>
      <c r="Z36" s="136" t="s">
        <v>580</v>
      </c>
      <c r="AA36" s="162"/>
    </row>
    <row r="37" spans="1:26" s="14" customFormat="1" ht="25.5" customHeight="1">
      <c r="A37" s="5">
        <v>23</v>
      </c>
      <c r="B37" s="117">
        <v>43234</v>
      </c>
      <c r="C37" s="118" t="s">
        <v>97</v>
      </c>
      <c r="D37" s="118" t="s">
        <v>576</v>
      </c>
      <c r="E37" s="158" t="s">
        <v>667</v>
      </c>
      <c r="F37" s="133">
        <v>1</v>
      </c>
      <c r="G37" s="137" t="s">
        <v>870</v>
      </c>
      <c r="H37" s="68">
        <v>10</v>
      </c>
      <c r="I37" s="68"/>
      <c r="J37" s="65">
        <v>12</v>
      </c>
      <c r="K37" s="66">
        <v>97</v>
      </c>
      <c r="L37" s="68">
        <v>50</v>
      </c>
      <c r="M37" s="67" t="s">
        <v>38</v>
      </c>
      <c r="N37" s="64">
        <v>118.4</v>
      </c>
      <c r="O37" s="64" t="s">
        <v>855</v>
      </c>
      <c r="P37" s="68" t="s">
        <v>49</v>
      </c>
      <c r="Q37" s="68" t="s">
        <v>112</v>
      </c>
      <c r="R37" s="66" t="s">
        <v>596</v>
      </c>
      <c r="S37" s="68" t="s">
        <v>112</v>
      </c>
      <c r="T37" s="69" t="s">
        <v>70</v>
      </c>
      <c r="U37" s="27">
        <v>8.9</v>
      </c>
      <c r="V37" s="20" t="s">
        <v>720</v>
      </c>
      <c r="W37" s="23" t="s">
        <v>41</v>
      </c>
      <c r="X37" s="36"/>
      <c r="Y37" s="36"/>
      <c r="Z37" s="136" t="s">
        <v>580</v>
      </c>
    </row>
    <row r="38" spans="1:26" s="14" customFormat="1" ht="25.5" customHeight="1">
      <c r="A38" s="5">
        <v>24</v>
      </c>
      <c r="B38" s="117">
        <v>43234</v>
      </c>
      <c r="C38" s="118" t="s">
        <v>707</v>
      </c>
      <c r="D38" s="118" t="s">
        <v>879</v>
      </c>
      <c r="E38" s="158" t="s">
        <v>858</v>
      </c>
      <c r="F38" s="133">
        <v>1</v>
      </c>
      <c r="G38" s="137" t="s">
        <v>880</v>
      </c>
      <c r="H38" s="68"/>
      <c r="I38" s="68"/>
      <c r="J38" s="65"/>
      <c r="K38" s="66"/>
      <c r="L38" s="68"/>
      <c r="M38" s="67"/>
      <c r="N38" s="64"/>
      <c r="O38" s="64"/>
      <c r="P38" s="68"/>
      <c r="Q38" s="68"/>
      <c r="R38" s="66"/>
      <c r="S38" s="68"/>
      <c r="T38" s="69"/>
      <c r="U38" s="27"/>
      <c r="V38" s="20"/>
      <c r="W38" s="23"/>
      <c r="X38" s="36"/>
      <c r="Y38" s="36"/>
      <c r="Z38" s="136"/>
    </row>
    <row r="39" spans="1:27" s="163" customFormat="1" ht="25.5" customHeight="1">
      <c r="A39" s="96">
        <v>25</v>
      </c>
      <c r="B39" s="117">
        <v>43248</v>
      </c>
      <c r="C39" s="118" t="s">
        <v>119</v>
      </c>
      <c r="D39" s="118" t="s">
        <v>846</v>
      </c>
      <c r="E39" s="158" t="s">
        <v>871</v>
      </c>
      <c r="F39" s="158">
        <v>1</v>
      </c>
      <c r="G39" s="178" t="s">
        <v>872</v>
      </c>
      <c r="H39" s="122" t="s">
        <v>26</v>
      </c>
      <c r="I39" s="122"/>
      <c r="J39" s="123">
        <v>15</v>
      </c>
      <c r="K39" s="123">
        <v>11</v>
      </c>
      <c r="L39" s="124">
        <v>10</v>
      </c>
      <c r="M39" s="125" t="s">
        <v>38</v>
      </c>
      <c r="N39" s="122">
        <v>63.4</v>
      </c>
      <c r="O39" s="122" t="s">
        <v>58</v>
      </c>
      <c r="P39" s="125" t="s">
        <v>49</v>
      </c>
      <c r="Q39" s="122" t="s">
        <v>610</v>
      </c>
      <c r="R39" s="125"/>
      <c r="S39" s="98" t="s">
        <v>112</v>
      </c>
      <c r="T39" s="98"/>
      <c r="U39" s="97">
        <v>52</v>
      </c>
      <c r="V39" s="97" t="s">
        <v>546</v>
      </c>
      <c r="W39" s="93" t="s">
        <v>51</v>
      </c>
      <c r="X39" s="99"/>
      <c r="Y39" s="99"/>
      <c r="Z39" s="136" t="s">
        <v>580</v>
      </c>
      <c r="AA39" s="162"/>
    </row>
    <row r="40" spans="1:27" s="14" customFormat="1" ht="25.5" customHeight="1">
      <c r="A40" s="5"/>
      <c r="B40" s="88"/>
      <c r="C40" s="89"/>
      <c r="D40" s="89"/>
      <c r="E40" s="159"/>
      <c r="F40" s="159">
        <f>SUM(F34:F39)</f>
        <v>6</v>
      </c>
      <c r="G40" s="127"/>
      <c r="H40" s="93"/>
      <c r="I40" s="93"/>
      <c r="J40" s="94"/>
      <c r="K40" s="94"/>
      <c r="L40" s="95"/>
      <c r="M40" s="90"/>
      <c r="N40" s="96"/>
      <c r="O40" s="93"/>
      <c r="P40" s="90"/>
      <c r="Q40" s="93"/>
      <c r="R40" s="90"/>
      <c r="S40" s="97"/>
      <c r="T40" s="98"/>
      <c r="U40" s="97"/>
      <c r="V40" s="97"/>
      <c r="W40" s="93"/>
      <c r="X40" s="99"/>
      <c r="Y40" s="99"/>
      <c r="Z40" s="93"/>
      <c r="AA40" s="131"/>
    </row>
    <row r="41" spans="1:27" s="163" customFormat="1" ht="25.5" customHeight="1">
      <c r="A41" s="96"/>
      <c r="B41" s="157" t="s">
        <v>750</v>
      </c>
      <c r="C41" s="89"/>
      <c r="D41" s="89"/>
      <c r="E41" s="159"/>
      <c r="F41" s="159"/>
      <c r="G41" s="127"/>
      <c r="H41" s="93"/>
      <c r="I41" s="93"/>
      <c r="J41" s="94"/>
      <c r="K41" s="94"/>
      <c r="L41" s="95"/>
      <c r="M41" s="90"/>
      <c r="N41" s="96"/>
      <c r="O41" s="93"/>
      <c r="P41" s="90"/>
      <c r="Q41" s="93"/>
      <c r="R41" s="90"/>
      <c r="S41" s="97"/>
      <c r="T41" s="98"/>
      <c r="U41" s="97"/>
      <c r="V41" s="97"/>
      <c r="W41" s="93"/>
      <c r="X41" s="99"/>
      <c r="Y41" s="99"/>
      <c r="Z41" s="93"/>
      <c r="AA41" s="162"/>
    </row>
    <row r="42" spans="1:27" s="163" customFormat="1" ht="25.5" customHeight="1">
      <c r="A42" s="96">
        <v>26</v>
      </c>
      <c r="B42" s="117">
        <v>43253</v>
      </c>
      <c r="C42" s="118" t="s">
        <v>119</v>
      </c>
      <c r="D42" s="118" t="s">
        <v>846</v>
      </c>
      <c r="E42" s="158" t="s">
        <v>873</v>
      </c>
      <c r="F42" s="158">
        <v>1</v>
      </c>
      <c r="G42" s="178" t="s">
        <v>872</v>
      </c>
      <c r="H42" s="122" t="s">
        <v>26</v>
      </c>
      <c r="I42" s="122"/>
      <c r="J42" s="123">
        <v>15</v>
      </c>
      <c r="K42" s="123">
        <v>11</v>
      </c>
      <c r="L42" s="124">
        <v>10</v>
      </c>
      <c r="M42" s="125" t="s">
        <v>38</v>
      </c>
      <c r="N42" s="122" t="s">
        <v>861</v>
      </c>
      <c r="O42" s="122" t="s">
        <v>58</v>
      </c>
      <c r="P42" s="125" t="s">
        <v>49</v>
      </c>
      <c r="Q42" s="122" t="s">
        <v>610</v>
      </c>
      <c r="R42" s="125"/>
      <c r="S42" s="98" t="s">
        <v>112</v>
      </c>
      <c r="T42" s="98"/>
      <c r="U42" s="97">
        <v>52</v>
      </c>
      <c r="V42" s="97" t="s">
        <v>546</v>
      </c>
      <c r="W42" s="93" t="s">
        <v>51</v>
      </c>
      <c r="X42" s="99"/>
      <c r="Y42" s="99"/>
      <c r="Z42" s="136" t="s">
        <v>611</v>
      </c>
      <c r="AA42" s="162"/>
    </row>
    <row r="43" spans="1:27" s="163" customFormat="1" ht="25.5" customHeight="1">
      <c r="A43" s="96">
        <v>27</v>
      </c>
      <c r="B43" s="117">
        <v>43263</v>
      </c>
      <c r="C43" s="118" t="s">
        <v>736</v>
      </c>
      <c r="D43" s="118" t="s">
        <v>882</v>
      </c>
      <c r="E43" s="158" t="s">
        <v>681</v>
      </c>
      <c r="F43" s="158">
        <v>1</v>
      </c>
      <c r="G43" s="178" t="s">
        <v>881</v>
      </c>
      <c r="H43" s="122" t="s">
        <v>26</v>
      </c>
      <c r="I43" s="122"/>
      <c r="J43" s="123">
        <v>15</v>
      </c>
      <c r="K43" s="123">
        <v>11</v>
      </c>
      <c r="L43" s="124">
        <v>10</v>
      </c>
      <c r="M43" s="125" t="s">
        <v>38</v>
      </c>
      <c r="N43" s="122">
        <v>63.4</v>
      </c>
      <c r="O43" s="122" t="s">
        <v>58</v>
      </c>
      <c r="P43" s="125" t="s">
        <v>49</v>
      </c>
      <c r="Q43" s="122" t="s">
        <v>610</v>
      </c>
      <c r="R43" s="125"/>
      <c r="S43" s="98" t="s">
        <v>112</v>
      </c>
      <c r="T43" s="98"/>
      <c r="U43" s="97">
        <v>52</v>
      </c>
      <c r="V43" s="97" t="s">
        <v>546</v>
      </c>
      <c r="W43" s="93" t="s">
        <v>51</v>
      </c>
      <c r="X43" s="99"/>
      <c r="Y43" s="99"/>
      <c r="Z43" s="23" t="s">
        <v>580</v>
      </c>
      <c r="AA43" s="162"/>
    </row>
    <row r="44" spans="1:27" s="163" customFormat="1" ht="25.5" customHeight="1">
      <c r="A44" s="96">
        <v>28</v>
      </c>
      <c r="B44" s="117">
        <v>43263</v>
      </c>
      <c r="C44" s="118" t="s">
        <v>883</v>
      </c>
      <c r="D44" s="118" t="s">
        <v>884</v>
      </c>
      <c r="E44" s="158" t="s">
        <v>667</v>
      </c>
      <c r="F44" s="158">
        <v>1</v>
      </c>
      <c r="G44" s="178" t="s">
        <v>885</v>
      </c>
      <c r="H44" s="122" t="s">
        <v>26</v>
      </c>
      <c r="I44" s="122"/>
      <c r="J44" s="123">
        <v>15</v>
      </c>
      <c r="K44" s="123">
        <v>11</v>
      </c>
      <c r="L44" s="124">
        <v>10</v>
      </c>
      <c r="M44" s="125" t="s">
        <v>38</v>
      </c>
      <c r="N44" s="122">
        <v>63.4</v>
      </c>
      <c r="O44" s="122" t="s">
        <v>58</v>
      </c>
      <c r="P44" s="125" t="s">
        <v>49</v>
      </c>
      <c r="Q44" s="122" t="s">
        <v>610</v>
      </c>
      <c r="R44" s="125"/>
      <c r="S44" s="98" t="s">
        <v>112</v>
      </c>
      <c r="T44" s="98"/>
      <c r="U44" s="97">
        <v>52</v>
      </c>
      <c r="V44" s="97" t="s">
        <v>546</v>
      </c>
      <c r="W44" s="93" t="s">
        <v>51</v>
      </c>
      <c r="X44" s="99"/>
      <c r="Y44" s="99"/>
      <c r="Z44" s="23" t="s">
        <v>580</v>
      </c>
      <c r="AA44" s="162"/>
    </row>
    <row r="45" spans="1:27" s="163" customFormat="1" ht="25.5" customHeight="1">
      <c r="A45" s="96">
        <v>29</v>
      </c>
      <c r="B45" s="117">
        <v>43270</v>
      </c>
      <c r="C45" s="118" t="s">
        <v>354</v>
      </c>
      <c r="D45" s="118" t="s">
        <v>886</v>
      </c>
      <c r="E45" s="158" t="s">
        <v>57</v>
      </c>
      <c r="F45" s="158">
        <v>1</v>
      </c>
      <c r="G45" s="178" t="s">
        <v>98</v>
      </c>
      <c r="H45" s="122" t="s">
        <v>26</v>
      </c>
      <c r="I45" s="122"/>
      <c r="J45" s="123">
        <v>15</v>
      </c>
      <c r="K45" s="123">
        <v>11</v>
      </c>
      <c r="L45" s="124">
        <v>10</v>
      </c>
      <c r="M45" s="125" t="s">
        <v>38</v>
      </c>
      <c r="N45" s="122">
        <v>63.4</v>
      </c>
      <c r="O45" s="122" t="s">
        <v>58</v>
      </c>
      <c r="P45" s="125" t="s">
        <v>49</v>
      </c>
      <c r="Q45" s="122" t="s">
        <v>610</v>
      </c>
      <c r="R45" s="125"/>
      <c r="S45" s="98" t="s">
        <v>112</v>
      </c>
      <c r="T45" s="98"/>
      <c r="U45" s="97">
        <v>52</v>
      </c>
      <c r="V45" s="97" t="s">
        <v>546</v>
      </c>
      <c r="W45" s="93" t="s">
        <v>51</v>
      </c>
      <c r="X45" s="99"/>
      <c r="Y45" s="99"/>
      <c r="Z45" s="23" t="s">
        <v>580</v>
      </c>
      <c r="AA45" s="162"/>
    </row>
    <row r="46" spans="1:27" s="163" customFormat="1" ht="25.5" customHeight="1">
      <c r="A46" s="96"/>
      <c r="B46" s="88"/>
      <c r="C46" s="89"/>
      <c r="D46" s="89"/>
      <c r="E46" s="159"/>
      <c r="F46" s="159">
        <f>SUM(F42:F45)</f>
        <v>4</v>
      </c>
      <c r="G46" s="127"/>
      <c r="H46" s="122"/>
      <c r="I46" s="122"/>
      <c r="J46" s="123"/>
      <c r="K46" s="123"/>
      <c r="L46" s="124"/>
      <c r="M46" s="125"/>
      <c r="N46" s="122"/>
      <c r="O46" s="122"/>
      <c r="P46" s="125"/>
      <c r="Q46" s="122"/>
      <c r="R46" s="125"/>
      <c r="S46" s="98"/>
      <c r="T46" s="98"/>
      <c r="U46" s="97"/>
      <c r="V46" s="97"/>
      <c r="W46" s="93"/>
      <c r="X46" s="99"/>
      <c r="Y46" s="99"/>
      <c r="Z46" s="23"/>
      <c r="AA46" s="162"/>
    </row>
    <row r="47" spans="1:11" s="14" customFormat="1" ht="26.25" customHeight="1">
      <c r="A47" s="5"/>
      <c r="B47" s="180" t="s">
        <v>887</v>
      </c>
      <c r="C47" s="167"/>
      <c r="D47" s="167"/>
      <c r="E47" s="159"/>
      <c r="F47" s="166">
        <f>F32+F40+F46</f>
        <v>16</v>
      </c>
      <c r="G47" s="127"/>
      <c r="H47" s="167"/>
      <c r="I47" s="127"/>
      <c r="J47" s="168"/>
      <c r="K47" s="90"/>
    </row>
    <row r="48" spans="1:26" s="14" customFormat="1" ht="25.5" customHeight="1">
      <c r="A48" s="5"/>
      <c r="B48" s="157"/>
      <c r="C48" s="157"/>
      <c r="D48" s="157"/>
      <c r="E48" s="132"/>
      <c r="F48" s="159"/>
      <c r="G48" s="17"/>
      <c r="H48" s="5"/>
      <c r="I48" s="5"/>
      <c r="J48" s="10"/>
      <c r="K48" s="34"/>
      <c r="L48" s="34"/>
      <c r="M48" s="4"/>
      <c r="N48" s="17"/>
      <c r="O48" s="17"/>
      <c r="P48" s="24"/>
      <c r="Q48" s="23"/>
      <c r="R48" s="29"/>
      <c r="S48" s="27"/>
      <c r="T48" s="69"/>
      <c r="U48" s="34"/>
      <c r="V48" s="70"/>
      <c r="W48" s="23"/>
      <c r="X48" s="36"/>
      <c r="Y48" s="36"/>
      <c r="Z48" s="23"/>
    </row>
    <row r="49" spans="1:26" s="14" customFormat="1" ht="25.5" customHeight="1">
      <c r="A49" s="5"/>
      <c r="B49" s="180" t="s">
        <v>888</v>
      </c>
      <c r="C49" s="167"/>
      <c r="D49" s="167"/>
      <c r="E49" s="159"/>
      <c r="F49" s="166">
        <f>F23+F47</f>
        <v>29</v>
      </c>
      <c r="G49" s="17"/>
      <c r="H49" s="5"/>
      <c r="I49" s="5"/>
      <c r="J49" s="10"/>
      <c r="K49" s="34"/>
      <c r="L49" s="34"/>
      <c r="M49" s="4"/>
      <c r="N49" s="17"/>
      <c r="O49" s="17"/>
      <c r="P49" s="24"/>
      <c r="Q49" s="23"/>
      <c r="R49" s="29"/>
      <c r="S49" s="27"/>
      <c r="T49" s="69"/>
      <c r="U49" s="34"/>
      <c r="V49" s="70"/>
      <c r="W49" s="23"/>
      <c r="X49" s="36"/>
      <c r="Y49" s="36"/>
      <c r="Z49" s="23"/>
    </row>
    <row r="50" spans="1:26" s="14" customFormat="1" ht="25.5" customHeight="1">
      <c r="A50" s="5"/>
      <c r="B50" s="157"/>
      <c r="C50" s="157"/>
      <c r="D50" s="157"/>
      <c r="E50" s="132"/>
      <c r="F50" s="159"/>
      <c r="G50" s="17"/>
      <c r="H50" s="5"/>
      <c r="I50" s="5"/>
      <c r="J50" s="10"/>
      <c r="K50" s="34"/>
      <c r="L50" s="34"/>
      <c r="M50" s="4"/>
      <c r="N50" s="17"/>
      <c r="O50" s="17"/>
      <c r="P50" s="24"/>
      <c r="Q50" s="23"/>
      <c r="R50" s="29"/>
      <c r="S50" s="27"/>
      <c r="T50" s="69"/>
      <c r="U50" s="34"/>
      <c r="V50" s="70"/>
      <c r="W50" s="23"/>
      <c r="X50" s="36"/>
      <c r="Y50" s="36"/>
      <c r="Z50" s="23"/>
    </row>
    <row r="51" spans="2:26" ht="24" customHeight="1">
      <c r="B51" s="143" t="s">
        <v>755</v>
      </c>
      <c r="C51" s="22"/>
      <c r="D51" s="22"/>
      <c r="E51" s="132"/>
      <c r="F51" s="132"/>
      <c r="G51" s="7"/>
      <c r="H51" s="23"/>
      <c r="I51" s="23"/>
      <c r="J51" s="28"/>
      <c r="K51" s="29"/>
      <c r="L51" s="17"/>
      <c r="M51" s="17"/>
      <c r="N51" s="5"/>
      <c r="O51" s="23"/>
      <c r="P51" s="24"/>
      <c r="Q51" s="17"/>
      <c r="R51" s="67"/>
      <c r="S51" s="17"/>
      <c r="T51" s="27"/>
      <c r="U51" s="20"/>
      <c r="V51" s="20"/>
      <c r="W51" s="23"/>
      <c r="X51" s="36"/>
      <c r="Y51" s="5"/>
      <c r="Z51" s="23"/>
    </row>
    <row r="52" spans="1:26" ht="39.75" customHeight="1">
      <c r="A52" s="3">
        <v>30</v>
      </c>
      <c r="B52" s="140">
        <v>43290</v>
      </c>
      <c r="C52" s="106" t="s">
        <v>812</v>
      </c>
      <c r="D52" s="106" t="s">
        <v>567</v>
      </c>
      <c r="E52" s="133" t="s">
        <v>889</v>
      </c>
      <c r="F52" s="133">
        <v>1</v>
      </c>
      <c r="G52" s="106" t="s">
        <v>674</v>
      </c>
      <c r="H52" s="23"/>
      <c r="I52" s="23"/>
      <c r="J52" s="28"/>
      <c r="K52" s="29"/>
      <c r="L52" s="17"/>
      <c r="M52" s="17"/>
      <c r="N52" s="5"/>
      <c r="O52" s="23"/>
      <c r="P52" s="24"/>
      <c r="Q52" s="17"/>
      <c r="R52" s="67"/>
      <c r="S52" s="17"/>
      <c r="T52" s="27"/>
      <c r="U52" s="20"/>
      <c r="V52" s="20"/>
      <c r="W52" s="23"/>
      <c r="X52" s="36"/>
      <c r="Y52" s="5"/>
      <c r="Z52" s="23"/>
    </row>
    <row r="53" spans="1:27" s="14" customFormat="1" ht="25.5" customHeight="1">
      <c r="A53" s="5">
        <v>31</v>
      </c>
      <c r="B53" s="140">
        <v>43297</v>
      </c>
      <c r="C53" s="106" t="s">
        <v>97</v>
      </c>
      <c r="D53" s="106" t="s">
        <v>576</v>
      </c>
      <c r="E53" s="133" t="s">
        <v>681</v>
      </c>
      <c r="F53" s="133">
        <v>1</v>
      </c>
      <c r="G53" s="106" t="s">
        <v>890</v>
      </c>
      <c r="H53" s="64" t="s">
        <v>29</v>
      </c>
      <c r="I53" s="64"/>
      <c r="J53" s="68">
        <v>22</v>
      </c>
      <c r="K53" s="68"/>
      <c r="L53" s="66"/>
      <c r="M53" s="67"/>
      <c r="N53" s="64"/>
      <c r="O53" s="64"/>
      <c r="P53" s="67"/>
      <c r="Q53" s="64"/>
      <c r="R53" s="173"/>
      <c r="S53" s="64"/>
      <c r="T53" s="173"/>
      <c r="U53" s="27"/>
      <c r="V53" s="20"/>
      <c r="W53" s="23" t="s">
        <v>54</v>
      </c>
      <c r="X53" s="36"/>
      <c r="Y53" s="36"/>
      <c r="Z53" s="93" t="s">
        <v>580</v>
      </c>
      <c r="AA53" s="131"/>
    </row>
    <row r="54" spans="1:26" s="14" customFormat="1" ht="39.75" customHeight="1">
      <c r="A54" s="5">
        <v>32</v>
      </c>
      <c r="B54" s="140">
        <v>43306</v>
      </c>
      <c r="C54" s="106" t="s">
        <v>812</v>
      </c>
      <c r="D54" s="106" t="s">
        <v>567</v>
      </c>
      <c r="E54" s="133" t="s">
        <v>681</v>
      </c>
      <c r="F54" s="133">
        <v>1</v>
      </c>
      <c r="G54" s="106" t="s">
        <v>674</v>
      </c>
      <c r="H54" s="23"/>
      <c r="I54" s="23"/>
      <c r="J54" s="28"/>
      <c r="K54" s="29"/>
      <c r="L54" s="17"/>
      <c r="M54" s="17"/>
      <c r="N54" s="5"/>
      <c r="O54" s="23"/>
      <c r="P54" s="24"/>
      <c r="Q54" s="17"/>
      <c r="R54" s="67"/>
      <c r="S54" s="17"/>
      <c r="T54" s="27"/>
      <c r="U54" s="20"/>
      <c r="V54" s="20"/>
      <c r="W54" s="23"/>
      <c r="X54" s="36"/>
      <c r="Y54" s="5"/>
      <c r="Z54" s="23"/>
    </row>
    <row r="55" spans="1:26" s="14" customFormat="1" ht="39.75" customHeight="1">
      <c r="A55" s="5">
        <v>33</v>
      </c>
      <c r="B55" s="140">
        <v>43311</v>
      </c>
      <c r="C55" s="106" t="s">
        <v>891</v>
      </c>
      <c r="D55" s="106" t="s">
        <v>576</v>
      </c>
      <c r="E55" s="158" t="s">
        <v>858</v>
      </c>
      <c r="F55" s="133">
        <v>1</v>
      </c>
      <c r="G55" s="106" t="s">
        <v>892</v>
      </c>
      <c r="H55" s="23"/>
      <c r="I55" s="23"/>
      <c r="J55" s="28"/>
      <c r="K55" s="29"/>
      <c r="L55" s="17"/>
      <c r="M55" s="17"/>
      <c r="N55" s="5"/>
      <c r="O55" s="23"/>
      <c r="P55" s="24"/>
      <c r="Q55" s="17"/>
      <c r="R55" s="67"/>
      <c r="S55" s="17"/>
      <c r="T55" s="27"/>
      <c r="U55" s="20"/>
      <c r="V55" s="20"/>
      <c r="W55" s="23"/>
      <c r="X55" s="36"/>
      <c r="Y55" s="5"/>
      <c r="Z55" s="23"/>
    </row>
    <row r="56" spans="1:27" s="163" customFormat="1" ht="25.5" customHeight="1">
      <c r="A56" s="96"/>
      <c r="B56" s="126"/>
      <c r="C56" s="89"/>
      <c r="D56" s="89"/>
      <c r="E56" s="132"/>
      <c r="F56" s="159">
        <f>SUM(F52:F55)</f>
        <v>4</v>
      </c>
      <c r="G56" s="127"/>
      <c r="H56" s="122"/>
      <c r="I56" s="122"/>
      <c r="J56" s="123"/>
      <c r="K56" s="123"/>
      <c r="L56" s="124"/>
      <c r="M56" s="125"/>
      <c r="N56" s="122"/>
      <c r="O56" s="122"/>
      <c r="P56" s="125"/>
      <c r="Q56" s="122"/>
      <c r="R56" s="125"/>
      <c r="S56" s="98"/>
      <c r="T56" s="98"/>
      <c r="U56" s="97"/>
      <c r="V56" s="97"/>
      <c r="W56" s="93"/>
      <c r="X56" s="99"/>
      <c r="Y56" s="99"/>
      <c r="Z56" s="93"/>
      <c r="AA56" s="162"/>
    </row>
    <row r="57" spans="1:26" s="163" customFormat="1" ht="33.75" customHeight="1">
      <c r="A57" s="96"/>
      <c r="B57" s="157" t="s">
        <v>756</v>
      </c>
      <c r="C57" s="89"/>
      <c r="D57" s="89"/>
      <c r="E57" s="159"/>
      <c r="F57" s="159"/>
      <c r="G57" s="127"/>
      <c r="H57" s="122"/>
      <c r="I57" s="122"/>
      <c r="J57" s="165"/>
      <c r="K57" s="124"/>
      <c r="L57" s="125"/>
      <c r="M57" s="125"/>
      <c r="N57" s="122"/>
      <c r="O57" s="122"/>
      <c r="P57" s="123"/>
      <c r="Q57" s="125"/>
      <c r="R57" s="125"/>
      <c r="S57" s="125"/>
      <c r="T57" s="98"/>
      <c r="U57" s="155"/>
      <c r="V57" s="156"/>
      <c r="W57" s="93"/>
      <c r="X57" s="99"/>
      <c r="Y57" s="96"/>
      <c r="Z57" s="93"/>
    </row>
    <row r="58" spans="1:27" s="163" customFormat="1" ht="25.5" customHeight="1">
      <c r="A58" s="96">
        <v>34</v>
      </c>
      <c r="B58" s="117">
        <v>43321</v>
      </c>
      <c r="C58" s="118" t="s">
        <v>707</v>
      </c>
      <c r="D58" s="118" t="s">
        <v>846</v>
      </c>
      <c r="E58" s="158" t="s">
        <v>667</v>
      </c>
      <c r="F58" s="158">
        <v>1</v>
      </c>
      <c r="G58" s="178" t="s">
        <v>869</v>
      </c>
      <c r="H58" s="122" t="s">
        <v>26</v>
      </c>
      <c r="I58" s="122"/>
      <c r="J58" s="123">
        <v>15</v>
      </c>
      <c r="K58" s="123">
        <v>11</v>
      </c>
      <c r="L58" s="124">
        <v>10</v>
      </c>
      <c r="M58" s="125" t="s">
        <v>38</v>
      </c>
      <c r="N58" s="122">
        <v>63.4</v>
      </c>
      <c r="O58" s="122" t="s">
        <v>58</v>
      </c>
      <c r="P58" s="125" t="s">
        <v>49</v>
      </c>
      <c r="Q58" s="122" t="s">
        <v>610</v>
      </c>
      <c r="R58" s="125"/>
      <c r="S58" s="98" t="s">
        <v>112</v>
      </c>
      <c r="T58" s="98"/>
      <c r="U58" s="97">
        <v>52</v>
      </c>
      <c r="V58" s="97" t="s">
        <v>546</v>
      </c>
      <c r="W58" s="93" t="s">
        <v>51</v>
      </c>
      <c r="X58" s="99"/>
      <c r="Y58" s="99"/>
      <c r="Z58" s="23" t="s">
        <v>611</v>
      </c>
      <c r="AA58" s="162"/>
    </row>
    <row r="59" spans="1:27" s="163" customFormat="1" ht="25.5" customHeight="1">
      <c r="A59" s="96">
        <v>35</v>
      </c>
      <c r="B59" s="117">
        <v>43325</v>
      </c>
      <c r="C59" s="118" t="s">
        <v>715</v>
      </c>
      <c r="D59" s="118" t="s">
        <v>893</v>
      </c>
      <c r="E59" s="158" t="s">
        <v>667</v>
      </c>
      <c r="F59" s="158">
        <v>1</v>
      </c>
      <c r="G59" s="178" t="s">
        <v>869</v>
      </c>
      <c r="H59" s="122" t="s">
        <v>26</v>
      </c>
      <c r="I59" s="122"/>
      <c r="J59" s="123">
        <v>15</v>
      </c>
      <c r="K59" s="123">
        <v>11</v>
      </c>
      <c r="L59" s="124">
        <v>10</v>
      </c>
      <c r="M59" s="125" t="s">
        <v>38</v>
      </c>
      <c r="N59" s="122">
        <v>63.4</v>
      </c>
      <c r="O59" s="122" t="s">
        <v>58</v>
      </c>
      <c r="P59" s="125" t="s">
        <v>49</v>
      </c>
      <c r="Q59" s="122" t="s">
        <v>610</v>
      </c>
      <c r="R59" s="125"/>
      <c r="S59" s="98" t="s">
        <v>112</v>
      </c>
      <c r="T59" s="98"/>
      <c r="U59" s="97">
        <v>52</v>
      </c>
      <c r="V59" s="97" t="s">
        <v>546</v>
      </c>
      <c r="W59" s="93" t="s">
        <v>51</v>
      </c>
      <c r="X59" s="99"/>
      <c r="Y59" s="99"/>
      <c r="Z59" s="23" t="s">
        <v>580</v>
      </c>
      <c r="AA59" s="162"/>
    </row>
    <row r="60" spans="1:26" s="14" customFormat="1" ht="25.5" customHeight="1">
      <c r="A60" s="5">
        <v>36</v>
      </c>
      <c r="B60" s="117">
        <v>43333</v>
      </c>
      <c r="C60" s="118" t="s">
        <v>91</v>
      </c>
      <c r="D60" s="118" t="s">
        <v>576</v>
      </c>
      <c r="E60" s="133" t="s">
        <v>681</v>
      </c>
      <c r="F60" s="133">
        <v>1</v>
      </c>
      <c r="G60" s="137" t="s">
        <v>894</v>
      </c>
      <c r="H60" s="68">
        <v>10</v>
      </c>
      <c r="I60" s="68"/>
      <c r="J60" s="65">
        <v>12</v>
      </c>
      <c r="K60" s="66">
        <v>97</v>
      </c>
      <c r="L60" s="68">
        <v>50</v>
      </c>
      <c r="M60" s="67" t="s">
        <v>38</v>
      </c>
      <c r="N60" s="64">
        <v>118.4</v>
      </c>
      <c r="O60" s="64" t="s">
        <v>855</v>
      </c>
      <c r="P60" s="68" t="s">
        <v>49</v>
      </c>
      <c r="Q60" s="68" t="s">
        <v>112</v>
      </c>
      <c r="R60" s="66" t="s">
        <v>596</v>
      </c>
      <c r="S60" s="68" t="s">
        <v>112</v>
      </c>
      <c r="T60" s="69" t="s">
        <v>70</v>
      </c>
      <c r="U60" s="27">
        <v>8.9</v>
      </c>
      <c r="V60" s="20" t="s">
        <v>720</v>
      </c>
      <c r="W60" s="23" t="s">
        <v>41</v>
      </c>
      <c r="X60" s="36"/>
      <c r="Y60" s="36"/>
      <c r="Z60" s="23" t="s">
        <v>580</v>
      </c>
    </row>
    <row r="61" spans="1:27" s="14" customFormat="1" ht="25.5" customHeight="1">
      <c r="A61" s="5"/>
      <c r="B61" s="88"/>
      <c r="C61" s="89"/>
      <c r="D61" s="89"/>
      <c r="E61" s="159"/>
      <c r="F61" s="159">
        <f>SUM(F58:F60)</f>
        <v>3</v>
      </c>
      <c r="G61" s="127"/>
      <c r="H61" s="93"/>
      <c r="I61" s="93"/>
      <c r="J61" s="94"/>
      <c r="K61" s="94"/>
      <c r="L61" s="95"/>
      <c r="M61" s="90"/>
      <c r="N61" s="96"/>
      <c r="O61" s="93"/>
      <c r="P61" s="90"/>
      <c r="Q61" s="93"/>
      <c r="R61" s="90"/>
      <c r="S61" s="97"/>
      <c r="T61" s="98"/>
      <c r="U61" s="97"/>
      <c r="V61" s="97"/>
      <c r="W61" s="93"/>
      <c r="X61" s="99"/>
      <c r="Y61" s="99"/>
      <c r="Z61" s="93"/>
      <c r="AA61" s="131"/>
    </row>
    <row r="62" spans="1:27" s="163" customFormat="1" ht="25.5" customHeight="1">
      <c r="A62" s="96"/>
      <c r="B62" s="157" t="s">
        <v>757</v>
      </c>
      <c r="C62" s="89"/>
      <c r="D62" s="89"/>
      <c r="E62" s="159"/>
      <c r="F62" s="159"/>
      <c r="G62" s="127"/>
      <c r="H62" s="93"/>
      <c r="I62" s="93"/>
      <c r="J62" s="94"/>
      <c r="K62" s="94"/>
      <c r="L62" s="95"/>
      <c r="M62" s="90"/>
      <c r="N62" s="96"/>
      <c r="O62" s="93"/>
      <c r="P62" s="90"/>
      <c r="Q62" s="93"/>
      <c r="R62" s="90"/>
      <c r="S62" s="97"/>
      <c r="T62" s="98"/>
      <c r="U62" s="97"/>
      <c r="V62" s="97"/>
      <c r="W62" s="93"/>
      <c r="X62" s="99"/>
      <c r="Y62" s="99"/>
      <c r="Z62" s="93"/>
      <c r="AA62" s="162"/>
    </row>
    <row r="63" spans="1:26" s="184" customFormat="1" ht="33.75" customHeight="1">
      <c r="A63" s="93">
        <v>37</v>
      </c>
      <c r="B63" s="161">
        <v>43344</v>
      </c>
      <c r="C63" s="118" t="s">
        <v>898</v>
      </c>
      <c r="D63" s="118" t="s">
        <v>576</v>
      </c>
      <c r="E63" s="158" t="s">
        <v>858</v>
      </c>
      <c r="F63" s="158">
        <v>1</v>
      </c>
      <c r="G63" s="178" t="s">
        <v>869</v>
      </c>
      <c r="H63" s="122"/>
      <c r="I63" s="122"/>
      <c r="J63" s="165"/>
      <c r="K63" s="124"/>
      <c r="L63" s="125"/>
      <c r="M63" s="125"/>
      <c r="N63" s="122"/>
      <c r="O63" s="122"/>
      <c r="P63" s="123"/>
      <c r="Q63" s="125"/>
      <c r="R63" s="125"/>
      <c r="S63" s="125"/>
      <c r="T63" s="98"/>
      <c r="U63" s="155"/>
      <c r="V63" s="155"/>
      <c r="W63" s="122"/>
      <c r="X63" s="183"/>
      <c r="Y63" s="122"/>
      <c r="Z63" s="93" t="s">
        <v>580</v>
      </c>
    </row>
    <row r="64" spans="1:27" s="186" customFormat="1" ht="25.5" customHeight="1">
      <c r="A64" s="23">
        <v>38</v>
      </c>
      <c r="B64" s="161">
        <v>43346</v>
      </c>
      <c r="C64" s="118" t="s">
        <v>715</v>
      </c>
      <c r="D64" s="118" t="s">
        <v>897</v>
      </c>
      <c r="E64" s="158" t="s">
        <v>681</v>
      </c>
      <c r="F64" s="158">
        <v>1</v>
      </c>
      <c r="G64" s="178" t="s">
        <v>869</v>
      </c>
      <c r="H64" s="122"/>
      <c r="I64" s="64"/>
      <c r="J64" s="68">
        <v>19</v>
      </c>
      <c r="K64" s="68"/>
      <c r="L64" s="66">
        <v>8.35</v>
      </c>
      <c r="M64" s="67"/>
      <c r="N64" s="64">
        <v>39.9</v>
      </c>
      <c r="O64" s="64">
        <v>4</v>
      </c>
      <c r="P64" s="68"/>
      <c r="Q64" s="67" t="s">
        <v>790</v>
      </c>
      <c r="R64" s="173" t="s">
        <v>791</v>
      </c>
      <c r="S64" s="67" t="s">
        <v>55</v>
      </c>
      <c r="T64" s="173"/>
      <c r="U64" s="69"/>
      <c r="V64" s="70" t="s">
        <v>151</v>
      </c>
      <c r="W64" s="64" t="s">
        <v>62</v>
      </c>
      <c r="X64" s="71"/>
      <c r="Y64" s="71"/>
      <c r="Z64" s="23" t="s">
        <v>611</v>
      </c>
      <c r="AA64" s="185"/>
    </row>
    <row r="65" spans="1:26" s="184" customFormat="1" ht="33.75" customHeight="1">
      <c r="A65" s="93">
        <v>39</v>
      </c>
      <c r="B65" s="161">
        <v>43355</v>
      </c>
      <c r="C65" s="118" t="s">
        <v>664</v>
      </c>
      <c r="D65" s="118" t="s">
        <v>576</v>
      </c>
      <c r="E65" s="133" t="s">
        <v>61</v>
      </c>
      <c r="F65" s="158">
        <v>1</v>
      </c>
      <c r="G65" s="178" t="s">
        <v>763</v>
      </c>
      <c r="H65" s="122"/>
      <c r="I65" s="122"/>
      <c r="J65" s="165"/>
      <c r="K65" s="124"/>
      <c r="L65" s="125"/>
      <c r="M65" s="125"/>
      <c r="N65" s="122"/>
      <c r="O65" s="122"/>
      <c r="P65" s="123"/>
      <c r="Q65" s="125"/>
      <c r="R65" s="125"/>
      <c r="S65" s="125"/>
      <c r="T65" s="98"/>
      <c r="U65" s="155"/>
      <c r="V65" s="155"/>
      <c r="W65" s="122"/>
      <c r="X65" s="183"/>
      <c r="Y65" s="122"/>
      <c r="Z65" s="93" t="s">
        <v>611</v>
      </c>
    </row>
    <row r="66" spans="1:26" s="184" customFormat="1" ht="33.75" customHeight="1">
      <c r="A66" s="93">
        <v>40</v>
      </c>
      <c r="B66" s="161">
        <v>43367</v>
      </c>
      <c r="C66" s="118" t="s">
        <v>184</v>
      </c>
      <c r="D66" s="118" t="s">
        <v>899</v>
      </c>
      <c r="E66" s="133" t="s">
        <v>61</v>
      </c>
      <c r="F66" s="158">
        <v>1</v>
      </c>
      <c r="G66" s="178" t="s">
        <v>869</v>
      </c>
      <c r="H66" s="122"/>
      <c r="I66" s="122"/>
      <c r="J66" s="165"/>
      <c r="K66" s="124"/>
      <c r="L66" s="125"/>
      <c r="M66" s="125"/>
      <c r="N66" s="122"/>
      <c r="O66" s="122"/>
      <c r="P66" s="123"/>
      <c r="Q66" s="125"/>
      <c r="R66" s="125"/>
      <c r="S66" s="125"/>
      <c r="T66" s="98"/>
      <c r="U66" s="155"/>
      <c r="V66" s="155"/>
      <c r="W66" s="122"/>
      <c r="X66" s="183"/>
      <c r="Y66" s="122"/>
      <c r="Z66" s="93" t="s">
        <v>580</v>
      </c>
    </row>
    <row r="67" spans="1:27" s="186" customFormat="1" ht="25.5" customHeight="1">
      <c r="A67" s="64"/>
      <c r="B67" s="192"/>
      <c r="C67" s="193"/>
      <c r="D67" s="193"/>
      <c r="E67" s="194"/>
      <c r="F67" s="159">
        <f>SUM(F63:F66)</f>
        <v>4</v>
      </c>
      <c r="G67" s="67"/>
      <c r="H67" s="64"/>
      <c r="I67" s="64"/>
      <c r="J67" s="68"/>
      <c r="K67" s="68"/>
      <c r="L67" s="66"/>
      <c r="M67" s="67"/>
      <c r="N67" s="64"/>
      <c r="O67" s="122"/>
      <c r="P67" s="123"/>
      <c r="Q67" s="125"/>
      <c r="R67" s="173"/>
      <c r="S67" s="125"/>
      <c r="T67" s="173"/>
      <c r="U67" s="69"/>
      <c r="V67" s="70"/>
      <c r="W67" s="122"/>
      <c r="X67" s="71"/>
      <c r="Y67" s="71"/>
      <c r="Z67" s="64"/>
      <c r="AA67" s="185"/>
    </row>
    <row r="68" spans="1:11" s="186" customFormat="1" ht="26.25" customHeight="1">
      <c r="A68" s="64"/>
      <c r="B68" s="180" t="s">
        <v>895</v>
      </c>
      <c r="C68" s="167"/>
      <c r="D68" s="167"/>
      <c r="E68" s="187"/>
      <c r="F68" s="166">
        <f>F56+F61+F67</f>
        <v>11</v>
      </c>
      <c r="G68" s="125"/>
      <c r="H68" s="167"/>
      <c r="I68" s="125"/>
      <c r="J68" s="188"/>
      <c r="K68" s="125"/>
    </row>
    <row r="69" spans="1:26" s="14" customFormat="1" ht="25.5" customHeight="1">
      <c r="A69" s="5"/>
      <c r="B69" s="157"/>
      <c r="C69" s="157"/>
      <c r="D69" s="157"/>
      <c r="E69" s="132"/>
      <c r="F69" s="159"/>
      <c r="G69" s="17"/>
      <c r="H69" s="5"/>
      <c r="I69" s="5"/>
      <c r="J69" s="10"/>
      <c r="K69" s="34"/>
      <c r="L69" s="34"/>
      <c r="M69" s="4"/>
      <c r="N69" s="17"/>
      <c r="O69" s="17"/>
      <c r="P69" s="24"/>
      <c r="Q69" s="23"/>
      <c r="R69" s="29"/>
      <c r="S69" s="27"/>
      <c r="T69" s="69"/>
      <c r="U69" s="34"/>
      <c r="V69" s="70"/>
      <c r="W69" s="23"/>
      <c r="X69" s="36"/>
      <c r="Y69" s="36"/>
      <c r="Z69" s="23"/>
    </row>
    <row r="70" spans="1:26" s="186" customFormat="1" ht="25.5" customHeight="1">
      <c r="A70" s="64"/>
      <c r="B70" s="180" t="s">
        <v>896</v>
      </c>
      <c r="C70" s="167"/>
      <c r="D70" s="167"/>
      <c r="E70" s="187"/>
      <c r="F70" s="166">
        <f>F49+F68</f>
        <v>40</v>
      </c>
      <c r="G70" s="67"/>
      <c r="H70" s="64"/>
      <c r="I70" s="64"/>
      <c r="J70" s="65"/>
      <c r="K70" s="189"/>
      <c r="L70" s="189"/>
      <c r="M70" s="67"/>
      <c r="N70" s="67"/>
      <c r="O70" s="67"/>
      <c r="P70" s="68"/>
      <c r="Q70" s="64"/>
      <c r="R70" s="66"/>
      <c r="S70" s="69"/>
      <c r="T70" s="69"/>
      <c r="U70" s="189"/>
      <c r="V70" s="70"/>
      <c r="W70" s="64"/>
      <c r="X70" s="71"/>
      <c r="Y70" s="71"/>
      <c r="Z70" s="64"/>
    </row>
    <row r="71" spans="1:26" s="14" customFormat="1" ht="25.5" customHeight="1">
      <c r="A71" s="5"/>
      <c r="B71" s="157"/>
      <c r="C71" s="157"/>
      <c r="D71" s="157"/>
      <c r="E71" s="132"/>
      <c r="F71" s="159"/>
      <c r="G71" s="17"/>
      <c r="H71" s="5"/>
      <c r="I71" s="5"/>
      <c r="J71" s="10"/>
      <c r="K71" s="34"/>
      <c r="L71" s="34"/>
      <c r="M71" s="4"/>
      <c r="N71" s="17"/>
      <c r="O71" s="17"/>
      <c r="P71" s="24"/>
      <c r="Q71" s="23"/>
      <c r="R71" s="29"/>
      <c r="S71" s="27"/>
      <c r="T71" s="69"/>
      <c r="U71" s="34"/>
      <c r="V71" s="70"/>
      <c r="W71" s="23"/>
      <c r="X71" s="36"/>
      <c r="Y71" s="36"/>
      <c r="Z71" s="23"/>
    </row>
    <row r="72" spans="1:27" s="163" customFormat="1" ht="25.5" customHeight="1">
      <c r="A72" s="96"/>
      <c r="B72" s="157" t="s">
        <v>797</v>
      </c>
      <c r="C72" s="89"/>
      <c r="D72" s="89"/>
      <c r="E72" s="159"/>
      <c r="F72" s="159"/>
      <c r="G72" s="127"/>
      <c r="H72" s="93"/>
      <c r="I72" s="93"/>
      <c r="J72" s="94"/>
      <c r="K72" s="94"/>
      <c r="L72" s="95"/>
      <c r="M72" s="90"/>
      <c r="N72" s="96"/>
      <c r="O72" s="93"/>
      <c r="P72" s="90"/>
      <c r="Q72" s="93"/>
      <c r="R72" s="90"/>
      <c r="S72" s="97"/>
      <c r="T72" s="98"/>
      <c r="U72" s="97"/>
      <c r="V72" s="97"/>
      <c r="W72" s="93"/>
      <c r="X72" s="99"/>
      <c r="Y72" s="99"/>
      <c r="Z72" s="93"/>
      <c r="AA72" s="162"/>
    </row>
    <row r="73" spans="1:26" s="184" customFormat="1" ht="33.75" customHeight="1">
      <c r="A73" s="205">
        <v>41</v>
      </c>
      <c r="B73" s="199">
        <v>43375</v>
      </c>
      <c r="C73" s="200" t="s">
        <v>775</v>
      </c>
      <c r="D73" s="200" t="s">
        <v>776</v>
      </c>
      <c r="E73" s="201" t="s">
        <v>667</v>
      </c>
      <c r="F73" s="201">
        <v>1</v>
      </c>
      <c r="G73" s="200" t="s">
        <v>869</v>
      </c>
      <c r="H73" s="122"/>
      <c r="I73" s="122"/>
      <c r="J73" s="165"/>
      <c r="K73" s="124"/>
      <c r="L73" s="125"/>
      <c r="M73" s="125"/>
      <c r="N73" s="93">
        <v>52.2</v>
      </c>
      <c r="O73" s="93">
        <v>6</v>
      </c>
      <c r="P73" s="129" t="s">
        <v>49</v>
      </c>
      <c r="Q73" s="127" t="s">
        <v>112</v>
      </c>
      <c r="R73" s="127" t="s">
        <v>900</v>
      </c>
      <c r="S73" s="127" t="s">
        <v>610</v>
      </c>
      <c r="T73" s="128"/>
      <c r="U73" s="156"/>
      <c r="V73" s="156" t="s">
        <v>901</v>
      </c>
      <c r="W73" s="93">
        <v>25</v>
      </c>
      <c r="X73" s="190"/>
      <c r="Y73" s="93"/>
      <c r="Z73" s="93" t="s">
        <v>580</v>
      </c>
    </row>
    <row r="74" spans="1:26" s="184" customFormat="1" ht="33.75" customHeight="1">
      <c r="A74" s="205"/>
      <c r="B74" s="199"/>
      <c r="C74" s="200"/>
      <c r="D74" s="200"/>
      <c r="E74" s="201"/>
      <c r="F74" s="201"/>
      <c r="G74" s="200"/>
      <c r="H74" s="122"/>
      <c r="I74" s="122"/>
      <c r="J74" s="165"/>
      <c r="K74" s="124"/>
      <c r="L74" s="125"/>
      <c r="M74" s="125"/>
      <c r="N74" s="93">
        <v>121.6</v>
      </c>
      <c r="O74" s="93">
        <v>4</v>
      </c>
      <c r="P74" s="129"/>
      <c r="Q74" s="127"/>
      <c r="R74" s="127"/>
      <c r="S74" s="127"/>
      <c r="T74" s="128"/>
      <c r="U74" s="156"/>
      <c r="V74" s="156"/>
      <c r="W74" s="93"/>
      <c r="X74" s="190"/>
      <c r="Y74" s="93"/>
      <c r="Z74" s="93"/>
    </row>
    <row r="75" spans="1:26" s="184" customFormat="1" ht="33.75" customHeight="1">
      <c r="A75" s="93">
        <v>42</v>
      </c>
      <c r="B75" s="161">
        <v>43381</v>
      </c>
      <c r="C75" s="118" t="s">
        <v>97</v>
      </c>
      <c r="D75" s="118" t="s">
        <v>576</v>
      </c>
      <c r="E75" s="158" t="s">
        <v>667</v>
      </c>
      <c r="F75" s="158">
        <v>1</v>
      </c>
      <c r="G75" s="178" t="s">
        <v>178</v>
      </c>
      <c r="H75" s="122"/>
      <c r="I75" s="122"/>
      <c r="J75" s="165"/>
      <c r="K75" s="124"/>
      <c r="L75" s="125"/>
      <c r="M75" s="125"/>
      <c r="N75" s="93">
        <v>268.4</v>
      </c>
      <c r="O75" s="93">
        <v>3</v>
      </c>
      <c r="P75" s="129" t="s">
        <v>49</v>
      </c>
      <c r="Q75" s="127"/>
      <c r="R75" s="127"/>
      <c r="S75" s="127"/>
      <c r="T75" s="128"/>
      <c r="U75" s="156"/>
      <c r="V75" s="156" t="s">
        <v>901</v>
      </c>
      <c r="W75" s="93">
        <v>20</v>
      </c>
      <c r="X75" s="190"/>
      <c r="Y75" s="93"/>
      <c r="Z75" s="93" t="s">
        <v>611</v>
      </c>
    </row>
    <row r="76" spans="1:26" s="184" customFormat="1" ht="33.75" customHeight="1">
      <c r="A76" s="93"/>
      <c r="B76" s="191"/>
      <c r="C76" s="89"/>
      <c r="D76" s="89"/>
      <c r="E76" s="159"/>
      <c r="F76" s="159">
        <f>SUM(F73:F75)</f>
        <v>2</v>
      </c>
      <c r="G76" s="127"/>
      <c r="H76" s="122"/>
      <c r="I76" s="122"/>
      <c r="J76" s="165"/>
      <c r="K76" s="124"/>
      <c r="L76" s="125"/>
      <c r="M76" s="125"/>
      <c r="N76" s="93"/>
      <c r="O76" s="93"/>
      <c r="P76" s="129"/>
      <c r="Q76" s="127"/>
      <c r="R76" s="127"/>
      <c r="S76" s="127"/>
      <c r="T76" s="128"/>
      <c r="U76" s="156"/>
      <c r="V76" s="156"/>
      <c r="W76" s="93"/>
      <c r="X76" s="190"/>
      <c r="Y76" s="93"/>
      <c r="Z76" s="93"/>
    </row>
    <row r="77" spans="1:27" s="163" customFormat="1" ht="25.5" customHeight="1">
      <c r="A77" s="96"/>
      <c r="B77" s="157" t="s">
        <v>798</v>
      </c>
      <c r="C77" s="89"/>
      <c r="D77" s="89"/>
      <c r="E77" s="159"/>
      <c r="F77" s="159"/>
      <c r="G77" s="127"/>
      <c r="H77" s="93"/>
      <c r="I77" s="93"/>
      <c r="J77" s="94"/>
      <c r="K77" s="94"/>
      <c r="L77" s="95"/>
      <c r="M77" s="90"/>
      <c r="N77" s="96"/>
      <c r="O77" s="93"/>
      <c r="P77" s="90"/>
      <c r="Q77" s="93"/>
      <c r="R77" s="90"/>
      <c r="S77" s="97"/>
      <c r="T77" s="98"/>
      <c r="U77" s="97"/>
      <c r="V77" s="97"/>
      <c r="W77" s="93"/>
      <c r="X77" s="99"/>
      <c r="Y77" s="99"/>
      <c r="Z77" s="93"/>
      <c r="AA77" s="162"/>
    </row>
    <row r="78" spans="1:26" s="184" customFormat="1" ht="33.75" customHeight="1">
      <c r="A78" s="205"/>
      <c r="B78" s="199">
        <v>43419</v>
      </c>
      <c r="C78" s="200" t="s">
        <v>898</v>
      </c>
      <c r="D78" s="206" t="s">
        <v>576</v>
      </c>
      <c r="E78" s="133" t="s">
        <v>61</v>
      </c>
      <c r="F78" s="158">
        <v>1</v>
      </c>
      <c r="G78" s="200" t="s">
        <v>902</v>
      </c>
      <c r="H78" s="122"/>
      <c r="I78" s="122"/>
      <c r="J78" s="202">
        <v>16.5</v>
      </c>
      <c r="K78" s="203">
        <v>120</v>
      </c>
      <c r="L78" s="204">
        <v>20</v>
      </c>
      <c r="M78" s="125"/>
      <c r="N78" s="93">
        <v>147.2</v>
      </c>
      <c r="O78" s="93" t="s">
        <v>58</v>
      </c>
      <c r="P78" s="129" t="s">
        <v>49</v>
      </c>
      <c r="Q78" s="127" t="s">
        <v>610</v>
      </c>
      <c r="R78" s="127" t="s">
        <v>905</v>
      </c>
      <c r="S78" s="127" t="s">
        <v>610</v>
      </c>
      <c r="T78" s="98"/>
      <c r="U78" s="155"/>
      <c r="V78" s="155"/>
      <c r="W78" s="122"/>
      <c r="X78" s="183"/>
      <c r="Y78" s="122"/>
      <c r="Z78" s="93" t="s">
        <v>611</v>
      </c>
    </row>
    <row r="79" spans="1:26" s="184" customFormat="1" ht="33.75" customHeight="1">
      <c r="A79" s="205"/>
      <c r="B79" s="199"/>
      <c r="C79" s="200"/>
      <c r="D79" s="206"/>
      <c r="E79" s="133"/>
      <c r="F79" s="158"/>
      <c r="G79" s="200"/>
      <c r="H79" s="122"/>
      <c r="I79" s="122"/>
      <c r="J79" s="202"/>
      <c r="K79" s="203"/>
      <c r="L79" s="204"/>
      <c r="M79" s="125"/>
      <c r="N79" s="93">
        <v>18</v>
      </c>
      <c r="O79" s="93" t="s">
        <v>13</v>
      </c>
      <c r="P79" s="129"/>
      <c r="Q79" s="125"/>
      <c r="R79" s="125"/>
      <c r="S79" s="127"/>
      <c r="T79" s="98"/>
      <c r="U79" s="155"/>
      <c r="V79" s="155"/>
      <c r="W79" s="122"/>
      <c r="X79" s="183"/>
      <c r="Y79" s="122"/>
      <c r="Z79" s="93"/>
    </row>
    <row r="80" spans="1:26" s="184" customFormat="1" ht="33.75" customHeight="1">
      <c r="A80" s="93"/>
      <c r="B80" s="161">
        <v>43424</v>
      </c>
      <c r="C80" s="118" t="s">
        <v>53</v>
      </c>
      <c r="D80" s="118" t="s">
        <v>576</v>
      </c>
      <c r="E80" s="133" t="s">
        <v>61</v>
      </c>
      <c r="F80" s="158">
        <v>1</v>
      </c>
      <c r="G80" s="178" t="s">
        <v>917</v>
      </c>
      <c r="H80" s="122"/>
      <c r="I80" s="122"/>
      <c r="J80" s="153">
        <v>5</v>
      </c>
      <c r="K80" s="154">
        <v>76</v>
      </c>
      <c r="L80" s="127">
        <v>24</v>
      </c>
      <c r="M80" s="127"/>
      <c r="N80" s="93">
        <v>93</v>
      </c>
      <c r="O80" s="93" t="s">
        <v>13</v>
      </c>
      <c r="P80" s="129" t="s">
        <v>49</v>
      </c>
      <c r="Q80" s="127" t="s">
        <v>610</v>
      </c>
      <c r="R80" s="127" t="s">
        <v>918</v>
      </c>
      <c r="S80" s="127" t="s">
        <v>610</v>
      </c>
      <c r="T80" s="128"/>
      <c r="U80" s="156" t="s">
        <v>919</v>
      </c>
      <c r="V80" s="156" t="s">
        <v>907</v>
      </c>
      <c r="W80" s="93">
        <v>15</v>
      </c>
      <c r="X80" s="183"/>
      <c r="Y80" s="122"/>
      <c r="Z80" s="93" t="s">
        <v>611</v>
      </c>
    </row>
    <row r="81" spans="1:26" s="184" customFormat="1" ht="33.75" customHeight="1">
      <c r="A81" s="93"/>
      <c r="B81" s="161">
        <v>43427</v>
      </c>
      <c r="C81" s="118" t="s">
        <v>914</v>
      </c>
      <c r="D81" s="118" t="s">
        <v>837</v>
      </c>
      <c r="E81" s="133" t="s">
        <v>61</v>
      </c>
      <c r="F81" s="158">
        <v>1</v>
      </c>
      <c r="G81" s="178" t="s">
        <v>585</v>
      </c>
      <c r="H81" s="122"/>
      <c r="I81" s="122"/>
      <c r="J81" s="153"/>
      <c r="K81" s="154"/>
      <c r="L81" s="127"/>
      <c r="M81" s="127"/>
      <c r="N81" s="122">
        <v>120</v>
      </c>
      <c r="O81" s="122" t="s">
        <v>738</v>
      </c>
      <c r="P81" s="123" t="s">
        <v>49</v>
      </c>
      <c r="Q81" s="67" t="s">
        <v>40</v>
      </c>
      <c r="R81" s="125" t="s">
        <v>916</v>
      </c>
      <c r="S81" s="125"/>
      <c r="T81" s="98"/>
      <c r="U81" s="155"/>
      <c r="V81" s="155" t="s">
        <v>907</v>
      </c>
      <c r="W81" s="122">
        <v>5</v>
      </c>
      <c r="X81" s="183"/>
      <c r="Y81" s="122"/>
      <c r="Z81" s="93" t="s">
        <v>611</v>
      </c>
    </row>
    <row r="82" spans="1:26" s="184" customFormat="1" ht="33.75" customHeight="1">
      <c r="A82" s="93"/>
      <c r="B82" s="161">
        <v>43430</v>
      </c>
      <c r="C82" s="118" t="s">
        <v>903</v>
      </c>
      <c r="D82" s="118" t="s">
        <v>576</v>
      </c>
      <c r="E82" s="133" t="s">
        <v>61</v>
      </c>
      <c r="F82" s="158">
        <v>1</v>
      </c>
      <c r="G82" s="178" t="s">
        <v>904</v>
      </c>
      <c r="H82" s="122"/>
      <c r="I82" s="122"/>
      <c r="J82" s="153">
        <v>3.7</v>
      </c>
      <c r="K82" s="154"/>
      <c r="L82" s="127">
        <v>55</v>
      </c>
      <c r="M82" s="127"/>
      <c r="N82" s="93">
        <v>119</v>
      </c>
      <c r="O82" s="93" t="s">
        <v>13</v>
      </c>
      <c r="P82" s="129" t="s">
        <v>49</v>
      </c>
      <c r="Q82" s="127" t="s">
        <v>610</v>
      </c>
      <c r="R82" s="127" t="s">
        <v>906</v>
      </c>
      <c r="S82" s="127" t="s">
        <v>610</v>
      </c>
      <c r="T82" s="128"/>
      <c r="U82" s="156" t="s">
        <v>908</v>
      </c>
      <c r="V82" s="156" t="s">
        <v>907</v>
      </c>
      <c r="W82" s="93">
        <v>15</v>
      </c>
      <c r="X82" s="183"/>
      <c r="Y82" s="122"/>
      <c r="Z82" s="93" t="s">
        <v>580</v>
      </c>
    </row>
    <row r="83" spans="1:26" s="184" customFormat="1" ht="33.75" customHeight="1">
      <c r="A83" s="93"/>
      <c r="B83" s="161">
        <v>43430</v>
      </c>
      <c r="C83" s="118" t="s">
        <v>914</v>
      </c>
      <c r="D83" s="118" t="s">
        <v>576</v>
      </c>
      <c r="E83" s="158" t="s">
        <v>667</v>
      </c>
      <c r="F83" s="158">
        <v>1</v>
      </c>
      <c r="G83" s="178" t="s">
        <v>915</v>
      </c>
      <c r="H83" s="122"/>
      <c r="I83" s="122"/>
      <c r="J83" s="153"/>
      <c r="K83" s="154"/>
      <c r="L83" s="127"/>
      <c r="M83" s="127"/>
      <c r="N83" s="93">
        <v>120</v>
      </c>
      <c r="O83" s="93" t="s">
        <v>738</v>
      </c>
      <c r="P83" s="129" t="s">
        <v>49</v>
      </c>
      <c r="Q83" s="17" t="s">
        <v>40</v>
      </c>
      <c r="R83" s="127" t="s">
        <v>916</v>
      </c>
      <c r="S83" s="127"/>
      <c r="T83" s="128"/>
      <c r="U83" s="156"/>
      <c r="V83" s="156" t="s">
        <v>907</v>
      </c>
      <c r="W83" s="93">
        <v>5</v>
      </c>
      <c r="X83" s="183"/>
      <c r="Y83" s="122"/>
      <c r="Z83" s="93" t="s">
        <v>611</v>
      </c>
    </row>
    <row r="84" spans="1:27" s="186" customFormat="1" ht="25.5" customHeight="1">
      <c r="A84" s="64"/>
      <c r="B84" s="192"/>
      <c r="C84" s="193"/>
      <c r="D84" s="193"/>
      <c r="E84" s="194"/>
      <c r="F84" s="159">
        <f>SUM(F78:F83)</f>
        <v>5</v>
      </c>
      <c r="G84" s="67"/>
      <c r="H84" s="64"/>
      <c r="I84" s="64"/>
      <c r="J84" s="68"/>
      <c r="K84" s="68"/>
      <c r="L84" s="66"/>
      <c r="M84" s="67"/>
      <c r="N84" s="64"/>
      <c r="O84" s="122"/>
      <c r="P84" s="123"/>
      <c r="Q84" s="125"/>
      <c r="R84" s="173"/>
      <c r="S84" s="125"/>
      <c r="T84" s="173"/>
      <c r="U84" s="69"/>
      <c r="V84" s="70"/>
      <c r="W84" s="122"/>
      <c r="X84" s="71"/>
      <c r="Y84" s="71"/>
      <c r="Z84" s="64"/>
      <c r="AA84" s="185"/>
    </row>
    <row r="85" spans="1:27" s="163" customFormat="1" ht="25.5" customHeight="1">
      <c r="A85" s="96"/>
      <c r="B85" s="157" t="s">
        <v>799</v>
      </c>
      <c r="C85" s="89"/>
      <c r="D85" s="89"/>
      <c r="E85" s="159"/>
      <c r="F85" s="159"/>
      <c r="G85" s="127"/>
      <c r="H85" s="93"/>
      <c r="I85" s="93"/>
      <c r="J85" s="94"/>
      <c r="K85" s="94"/>
      <c r="L85" s="95"/>
      <c r="M85" s="90"/>
      <c r="N85" s="96"/>
      <c r="O85" s="93"/>
      <c r="P85" s="90"/>
      <c r="Q85" s="93"/>
      <c r="R85" s="90"/>
      <c r="S85" s="97"/>
      <c r="T85" s="98"/>
      <c r="U85" s="97"/>
      <c r="V85" s="97"/>
      <c r="W85" s="93"/>
      <c r="X85" s="99"/>
      <c r="Y85" s="99"/>
      <c r="Z85" s="93"/>
      <c r="AA85" s="162"/>
    </row>
    <row r="86" spans="1:26" s="184" customFormat="1" ht="45" customHeight="1">
      <c r="A86" s="93"/>
      <c r="B86" s="161">
        <v>43437</v>
      </c>
      <c r="C86" s="118" t="s">
        <v>903</v>
      </c>
      <c r="D86" s="118" t="s">
        <v>909</v>
      </c>
      <c r="E86" s="133" t="s">
        <v>61</v>
      </c>
      <c r="F86" s="158">
        <v>1</v>
      </c>
      <c r="G86" s="178" t="s">
        <v>910</v>
      </c>
      <c r="H86" s="122"/>
      <c r="I86" s="122"/>
      <c r="J86" s="165">
        <v>3.7</v>
      </c>
      <c r="K86" s="124"/>
      <c r="L86" s="125">
        <v>55</v>
      </c>
      <c r="M86" s="125"/>
      <c r="N86" s="122">
        <v>119</v>
      </c>
      <c r="O86" s="122" t="s">
        <v>13</v>
      </c>
      <c r="P86" s="123" t="s">
        <v>49</v>
      </c>
      <c r="Q86" s="125" t="s">
        <v>610</v>
      </c>
      <c r="R86" s="125" t="s">
        <v>906</v>
      </c>
      <c r="S86" s="125" t="s">
        <v>610</v>
      </c>
      <c r="T86" s="128"/>
      <c r="U86" s="156" t="s">
        <v>908</v>
      </c>
      <c r="V86" s="156" t="s">
        <v>907</v>
      </c>
      <c r="W86" s="93">
        <v>15</v>
      </c>
      <c r="X86" s="183"/>
      <c r="Y86" s="122"/>
      <c r="Z86" s="93" t="s">
        <v>580</v>
      </c>
    </row>
    <row r="87" spans="1:26" s="184" customFormat="1" ht="46.5" customHeight="1">
      <c r="A87" s="93"/>
      <c r="B87" s="161">
        <v>43451</v>
      </c>
      <c r="C87" s="118" t="s">
        <v>911</v>
      </c>
      <c r="D87" s="118" t="s">
        <v>912</v>
      </c>
      <c r="E87" s="133" t="s">
        <v>61</v>
      </c>
      <c r="F87" s="158">
        <v>1</v>
      </c>
      <c r="G87" s="118" t="s">
        <v>913</v>
      </c>
      <c r="H87" s="122"/>
      <c r="I87" s="122">
        <v>55</v>
      </c>
      <c r="J87" s="165"/>
      <c r="K87" s="124">
        <v>35</v>
      </c>
      <c r="L87" s="125">
        <v>24</v>
      </c>
      <c r="M87" s="125"/>
      <c r="N87" s="122">
        <v>36.6</v>
      </c>
      <c r="O87" s="122" t="s">
        <v>607</v>
      </c>
      <c r="P87" s="123" t="s">
        <v>49</v>
      </c>
      <c r="Q87" s="125" t="s">
        <v>610</v>
      </c>
      <c r="R87" s="125" t="s">
        <v>906</v>
      </c>
      <c r="S87" s="125" t="s">
        <v>610</v>
      </c>
      <c r="T87" s="128"/>
      <c r="U87" s="156" t="s">
        <v>908</v>
      </c>
      <c r="V87" s="156" t="s">
        <v>907</v>
      </c>
      <c r="W87" s="93">
        <v>15</v>
      </c>
      <c r="X87" s="183"/>
      <c r="Y87" s="122"/>
      <c r="Z87" s="93" t="s">
        <v>611</v>
      </c>
    </row>
    <row r="88" spans="1:26" s="184" customFormat="1" ht="33.75" customHeight="1">
      <c r="A88" s="93"/>
      <c r="B88" s="191"/>
      <c r="C88" s="89"/>
      <c r="D88" s="89"/>
      <c r="E88" s="159"/>
      <c r="F88" s="159">
        <f>SUM(F86:F87)</f>
        <v>2</v>
      </c>
      <c r="G88" s="127"/>
      <c r="H88" s="122"/>
      <c r="I88" s="122"/>
      <c r="J88" s="165"/>
      <c r="K88" s="124"/>
      <c r="L88" s="125"/>
      <c r="M88" s="125"/>
      <c r="N88" s="93"/>
      <c r="O88" s="93"/>
      <c r="P88" s="129"/>
      <c r="Q88" s="127"/>
      <c r="R88" s="127"/>
      <c r="S88" s="127"/>
      <c r="T88" s="128"/>
      <c r="U88" s="156"/>
      <c r="V88" s="156"/>
      <c r="W88" s="93"/>
      <c r="X88" s="190"/>
      <c r="Y88" s="93"/>
      <c r="Z88" s="93"/>
    </row>
    <row r="89" spans="1:11" s="186" customFormat="1" ht="26.25" customHeight="1">
      <c r="A89" s="64"/>
      <c r="B89" s="180" t="s">
        <v>920</v>
      </c>
      <c r="C89" s="167"/>
      <c r="D89" s="167"/>
      <c r="E89" s="187"/>
      <c r="F89" s="166">
        <f>F88+F84+F76</f>
        <v>9</v>
      </c>
      <c r="G89" s="125"/>
      <c r="H89" s="167"/>
      <c r="I89" s="125"/>
      <c r="J89" s="188"/>
      <c r="K89" s="125"/>
    </row>
    <row r="90" spans="1:26" s="14" customFormat="1" ht="25.5" customHeight="1">
      <c r="A90" s="5"/>
      <c r="B90" s="157"/>
      <c r="C90" s="157"/>
      <c r="D90" s="157"/>
      <c r="E90" s="132"/>
      <c r="F90" s="159"/>
      <c r="G90" s="17"/>
      <c r="H90" s="5"/>
      <c r="I90" s="5"/>
      <c r="J90" s="10"/>
      <c r="K90" s="34"/>
      <c r="L90" s="34"/>
      <c r="M90" s="4"/>
      <c r="N90" s="17"/>
      <c r="O90" s="17"/>
      <c r="P90" s="24"/>
      <c r="Q90" s="23"/>
      <c r="R90" s="29"/>
      <c r="S90" s="27"/>
      <c r="T90" s="69"/>
      <c r="U90" s="34"/>
      <c r="V90" s="70"/>
      <c r="W90" s="23"/>
      <c r="X90" s="36"/>
      <c r="Y90" s="36"/>
      <c r="Z90" s="23"/>
    </row>
    <row r="91" spans="1:26" s="186" customFormat="1" ht="25.5" customHeight="1">
      <c r="A91" s="64"/>
      <c r="B91" s="180" t="s">
        <v>921</v>
      </c>
      <c r="C91" s="167"/>
      <c r="D91" s="167"/>
      <c r="E91" s="187"/>
      <c r="F91" s="166">
        <f>F70+F89</f>
        <v>49</v>
      </c>
      <c r="G91" s="67"/>
      <c r="H91" s="64"/>
      <c r="I91" s="64"/>
      <c r="J91" s="65"/>
      <c r="K91" s="189"/>
      <c r="L91" s="189"/>
      <c r="M91" s="67"/>
      <c r="N91" s="67"/>
      <c r="O91" s="67"/>
      <c r="P91" s="68"/>
      <c r="Q91" s="64"/>
      <c r="R91" s="66"/>
      <c r="S91" s="69"/>
      <c r="T91" s="69"/>
      <c r="U91" s="189"/>
      <c r="V91" s="70"/>
      <c r="W91" s="64"/>
      <c r="X91" s="71"/>
      <c r="Y91" s="71"/>
      <c r="Z91" s="64"/>
    </row>
    <row r="92" spans="1:26" s="14" customFormat="1" ht="25.5" customHeight="1">
      <c r="A92" s="5"/>
      <c r="B92" s="157"/>
      <c r="C92" s="157"/>
      <c r="D92" s="157"/>
      <c r="E92" s="132"/>
      <c r="F92" s="159"/>
      <c r="G92" s="17"/>
      <c r="H92" s="5"/>
      <c r="I92" s="5"/>
      <c r="J92" s="10"/>
      <c r="K92" s="34"/>
      <c r="L92" s="34"/>
      <c r="M92" s="4"/>
      <c r="N92" s="17"/>
      <c r="O92" s="17"/>
      <c r="P92" s="24"/>
      <c r="Q92" s="23"/>
      <c r="R92" s="29"/>
      <c r="S92" s="27"/>
      <c r="T92" s="69"/>
      <c r="U92" s="34"/>
      <c r="V92" s="70"/>
      <c r="W92" s="23"/>
      <c r="X92" s="36"/>
      <c r="Y92" s="36"/>
      <c r="Z92" s="23"/>
    </row>
    <row r="93" spans="1:26" s="14" customFormat="1" ht="25.5" customHeight="1">
      <c r="A93" s="5"/>
      <c r="B93" s="157"/>
      <c r="C93" s="157"/>
      <c r="D93" s="157"/>
      <c r="E93" s="132"/>
      <c r="F93" s="159"/>
      <c r="G93" s="17"/>
      <c r="H93" s="5"/>
      <c r="I93" s="5"/>
      <c r="J93" s="10"/>
      <c r="K93" s="34"/>
      <c r="L93" s="34"/>
      <c r="M93" s="4"/>
      <c r="N93" s="17"/>
      <c r="O93" s="17"/>
      <c r="P93" s="24"/>
      <c r="Q93" s="23"/>
      <c r="R93" s="29"/>
      <c r="S93" s="27"/>
      <c r="T93" s="69"/>
      <c r="U93" s="34"/>
      <c r="V93" s="70"/>
      <c r="W93" s="23"/>
      <c r="X93" s="36"/>
      <c r="Y93" s="36"/>
      <c r="Z93" s="23"/>
    </row>
    <row r="94" spans="1:26" s="14" customFormat="1" ht="25.5" customHeight="1">
      <c r="A94" s="5"/>
      <c r="B94" s="157"/>
      <c r="C94" s="157"/>
      <c r="D94" s="157"/>
      <c r="E94" s="132"/>
      <c r="F94" s="159"/>
      <c r="G94" s="17"/>
      <c r="H94" s="5"/>
      <c r="I94" s="5"/>
      <c r="J94" s="10"/>
      <c r="K94" s="34"/>
      <c r="L94" s="34"/>
      <c r="M94" s="4"/>
      <c r="N94" s="17"/>
      <c r="O94" s="17"/>
      <c r="P94" s="24"/>
      <c r="Q94" s="23"/>
      <c r="R94" s="29"/>
      <c r="S94" s="27"/>
      <c r="T94" s="69"/>
      <c r="U94" s="34"/>
      <c r="V94" s="70"/>
      <c r="W94" s="23"/>
      <c r="X94" s="36"/>
      <c r="Y94" s="36"/>
      <c r="Z94" s="23"/>
    </row>
    <row r="95" spans="1:26" s="14" customFormat="1" ht="25.5" customHeight="1">
      <c r="A95" s="5"/>
      <c r="B95" s="157"/>
      <c r="C95" s="157"/>
      <c r="D95" s="157"/>
      <c r="E95" s="132"/>
      <c r="F95" s="159"/>
      <c r="G95" s="17"/>
      <c r="H95" s="5"/>
      <c r="I95" s="5"/>
      <c r="J95" s="10"/>
      <c r="K95" s="34"/>
      <c r="L95" s="34"/>
      <c r="M95" s="4"/>
      <c r="N95" s="17"/>
      <c r="O95" s="17"/>
      <c r="P95" s="24"/>
      <c r="Q95" s="23"/>
      <c r="R95" s="29"/>
      <c r="S95" s="27"/>
      <c r="T95" s="69"/>
      <c r="U95" s="34"/>
      <c r="V95" s="70"/>
      <c r="W95" s="23"/>
      <c r="X95" s="36"/>
      <c r="Y95" s="36"/>
      <c r="Z95" s="23"/>
    </row>
    <row r="96" spans="1:26" s="14" customFormat="1" ht="25.5" customHeight="1">
      <c r="A96" s="5"/>
      <c r="B96" s="157"/>
      <c r="C96" s="157"/>
      <c r="D96" s="157"/>
      <c r="E96" s="132"/>
      <c r="F96" s="159"/>
      <c r="G96" s="17"/>
      <c r="H96" s="5"/>
      <c r="I96" s="5"/>
      <c r="J96" s="10"/>
      <c r="K96" s="34"/>
      <c r="L96" s="34"/>
      <c r="M96" s="4"/>
      <c r="N96" s="17"/>
      <c r="O96" s="17"/>
      <c r="P96" s="24"/>
      <c r="Q96" s="23"/>
      <c r="R96" s="29"/>
      <c r="S96" s="27"/>
      <c r="T96" s="69"/>
      <c r="U96" s="34"/>
      <c r="V96" s="70"/>
      <c r="W96" s="23"/>
      <c r="X96" s="36"/>
      <c r="Y96" s="36"/>
      <c r="Z96" s="23"/>
    </row>
    <row r="97" spans="1:26" s="14" customFormat="1" ht="25.5" customHeight="1">
      <c r="A97" s="5"/>
      <c r="B97" s="157"/>
      <c r="C97" s="157"/>
      <c r="D97" s="157"/>
      <c r="E97" s="132"/>
      <c r="F97" s="159"/>
      <c r="G97" s="17"/>
      <c r="H97" s="5"/>
      <c r="I97" s="5"/>
      <c r="J97" s="10"/>
      <c r="K97" s="34"/>
      <c r="L97" s="34"/>
      <c r="M97" s="4"/>
      <c r="N97" s="17"/>
      <c r="O97" s="17"/>
      <c r="P97" s="24"/>
      <c r="Q97" s="23"/>
      <c r="R97" s="29"/>
      <c r="S97" s="27"/>
      <c r="T97" s="69"/>
      <c r="U97" s="34"/>
      <c r="V97" s="70"/>
      <c r="W97" s="23"/>
      <c r="X97" s="36"/>
      <c r="Y97" s="36"/>
      <c r="Z97" s="23"/>
    </row>
    <row r="98" spans="1:26" s="14" customFormat="1" ht="25.5" customHeight="1">
      <c r="A98" s="5"/>
      <c r="B98" s="157"/>
      <c r="C98" s="157"/>
      <c r="D98" s="157"/>
      <c r="E98" s="132"/>
      <c r="F98" s="159"/>
      <c r="G98" s="17"/>
      <c r="H98" s="5"/>
      <c r="I98" s="5"/>
      <c r="J98" s="10"/>
      <c r="K98" s="34"/>
      <c r="L98" s="34"/>
      <c r="M98" s="4"/>
      <c r="N98" s="17"/>
      <c r="O98" s="17"/>
      <c r="P98" s="24"/>
      <c r="Q98" s="23"/>
      <c r="R98" s="29"/>
      <c r="S98" s="27"/>
      <c r="T98" s="69"/>
      <c r="U98" s="34"/>
      <c r="V98" s="70"/>
      <c r="W98" s="23"/>
      <c r="X98" s="36"/>
      <c r="Y98" s="36"/>
      <c r="Z98" s="23"/>
    </row>
    <row r="99" spans="1:26" s="14" customFormat="1" ht="25.5" customHeight="1">
      <c r="A99" s="5"/>
      <c r="B99" s="157"/>
      <c r="C99" s="157"/>
      <c r="D99" s="157"/>
      <c r="E99" s="132"/>
      <c r="F99" s="159"/>
      <c r="G99" s="17"/>
      <c r="H99" s="5"/>
      <c r="I99" s="5"/>
      <c r="J99" s="10"/>
      <c r="K99" s="34"/>
      <c r="L99" s="34"/>
      <c r="M99" s="4"/>
      <c r="N99" s="17"/>
      <c r="O99" s="17"/>
      <c r="P99" s="24"/>
      <c r="Q99" s="23"/>
      <c r="R99" s="29"/>
      <c r="S99" s="27"/>
      <c r="T99" s="69"/>
      <c r="U99" s="34"/>
      <c r="V99" s="70"/>
      <c r="W99" s="23"/>
      <c r="X99" s="36"/>
      <c r="Y99" s="36"/>
      <c r="Z99" s="23"/>
    </row>
    <row r="100" spans="1:26" s="14" customFormat="1" ht="25.5" customHeight="1">
      <c r="A100" s="5"/>
      <c r="B100" s="157"/>
      <c r="C100" s="157"/>
      <c r="D100" s="157"/>
      <c r="E100" s="132"/>
      <c r="F100" s="159"/>
      <c r="G100" s="17"/>
      <c r="H100" s="5"/>
      <c r="I100" s="5"/>
      <c r="J100" s="10"/>
      <c r="K100" s="34"/>
      <c r="L100" s="34"/>
      <c r="M100" s="4"/>
      <c r="N100" s="17"/>
      <c r="O100" s="17"/>
      <c r="P100" s="24"/>
      <c r="Q100" s="23"/>
      <c r="R100" s="29"/>
      <c r="S100" s="27"/>
      <c r="T100" s="69"/>
      <c r="U100" s="34"/>
      <c r="V100" s="70"/>
      <c r="W100" s="23"/>
      <c r="X100" s="36"/>
      <c r="Y100" s="36"/>
      <c r="Z100" s="23"/>
    </row>
    <row r="101" spans="1:26" s="14" customFormat="1" ht="25.5" customHeight="1">
      <c r="A101" s="5"/>
      <c r="B101" s="157"/>
      <c r="C101" s="157"/>
      <c r="D101" s="157"/>
      <c r="E101" s="132"/>
      <c r="F101" s="159"/>
      <c r="G101" s="17"/>
      <c r="H101" s="5"/>
      <c r="I101" s="5"/>
      <c r="J101" s="10"/>
      <c r="K101" s="34"/>
      <c r="L101" s="34"/>
      <c r="M101" s="4"/>
      <c r="N101" s="17"/>
      <c r="O101" s="17"/>
      <c r="P101" s="24"/>
      <c r="Q101" s="23"/>
      <c r="R101" s="29"/>
      <c r="S101" s="27"/>
      <c r="T101" s="69"/>
      <c r="U101" s="34"/>
      <c r="V101" s="70"/>
      <c r="W101" s="23"/>
      <c r="X101" s="36"/>
      <c r="Y101" s="36"/>
      <c r="Z101" s="23"/>
    </row>
    <row r="102" spans="1:26" s="14" customFormat="1" ht="25.5" customHeight="1">
      <c r="A102" s="5"/>
      <c r="B102" s="157"/>
      <c r="C102" s="157"/>
      <c r="D102" s="157"/>
      <c r="E102" s="132"/>
      <c r="F102" s="159"/>
      <c r="G102" s="17"/>
      <c r="H102" s="5"/>
      <c r="I102" s="5"/>
      <c r="J102" s="10"/>
      <c r="K102" s="34"/>
      <c r="L102" s="34"/>
      <c r="M102" s="4"/>
      <c r="N102" s="17"/>
      <c r="O102" s="17"/>
      <c r="P102" s="24"/>
      <c r="Q102" s="23"/>
      <c r="R102" s="29"/>
      <c r="S102" s="27"/>
      <c r="T102" s="69"/>
      <c r="U102" s="34"/>
      <c r="V102" s="70"/>
      <c r="W102" s="23"/>
      <c r="X102" s="36"/>
      <c r="Y102" s="36"/>
      <c r="Z102" s="23"/>
    </row>
    <row r="103" spans="1:26" s="14" customFormat="1" ht="25.5" customHeight="1">
      <c r="A103" s="5"/>
      <c r="B103" s="157"/>
      <c r="C103" s="157"/>
      <c r="D103" s="157"/>
      <c r="E103" s="132"/>
      <c r="F103" s="159"/>
      <c r="G103" s="17"/>
      <c r="H103" s="5"/>
      <c r="I103" s="5"/>
      <c r="J103" s="10"/>
      <c r="K103" s="34"/>
      <c r="L103" s="34"/>
      <c r="M103" s="4"/>
      <c r="N103" s="17"/>
      <c r="O103" s="17"/>
      <c r="P103" s="24"/>
      <c r="Q103" s="23"/>
      <c r="R103" s="29"/>
      <c r="S103" s="27"/>
      <c r="T103" s="69"/>
      <c r="U103" s="34"/>
      <c r="V103" s="70"/>
      <c r="W103" s="23"/>
      <c r="X103" s="36"/>
      <c r="Y103" s="36"/>
      <c r="Z103" s="23"/>
    </row>
    <row r="104" spans="1:26" s="14" customFormat="1" ht="25.5" customHeight="1">
      <c r="A104" s="5"/>
      <c r="B104" s="157"/>
      <c r="C104" s="157"/>
      <c r="D104" s="157"/>
      <c r="E104" s="132"/>
      <c r="F104" s="159"/>
      <c r="G104" s="17"/>
      <c r="H104" s="5"/>
      <c r="I104" s="5"/>
      <c r="J104" s="10"/>
      <c r="K104" s="34"/>
      <c r="L104" s="34"/>
      <c r="M104" s="4"/>
      <c r="N104" s="17"/>
      <c r="O104" s="17"/>
      <c r="P104" s="24"/>
      <c r="Q104" s="23"/>
      <c r="R104" s="29"/>
      <c r="S104" s="27"/>
      <c r="T104" s="69"/>
      <c r="U104" s="34"/>
      <c r="V104" s="70"/>
      <c r="W104" s="23"/>
      <c r="X104" s="36"/>
      <c r="Y104" s="36"/>
      <c r="Z104" s="23"/>
    </row>
    <row r="105" spans="1:26" s="14" customFormat="1" ht="25.5" customHeight="1">
      <c r="A105" s="5"/>
      <c r="B105" s="157"/>
      <c r="C105" s="157"/>
      <c r="D105" s="157"/>
      <c r="E105" s="132"/>
      <c r="F105" s="159"/>
      <c r="G105" s="17"/>
      <c r="H105" s="5"/>
      <c r="I105" s="5"/>
      <c r="J105" s="10"/>
      <c r="K105" s="34"/>
      <c r="L105" s="34"/>
      <c r="M105" s="4"/>
      <c r="N105" s="17"/>
      <c r="O105" s="17"/>
      <c r="P105" s="24"/>
      <c r="Q105" s="23"/>
      <c r="R105" s="29"/>
      <c r="S105" s="27"/>
      <c r="T105" s="69"/>
      <c r="U105" s="34"/>
      <c r="V105" s="70"/>
      <c r="W105" s="23"/>
      <c r="X105" s="36"/>
      <c r="Y105" s="36"/>
      <c r="Z105" s="23"/>
    </row>
    <row r="106" spans="1:26" s="14" customFormat="1" ht="25.5" customHeight="1">
      <c r="A106" s="5"/>
      <c r="B106" s="157"/>
      <c r="C106" s="157"/>
      <c r="D106" s="157"/>
      <c r="E106" s="132"/>
      <c r="F106" s="159"/>
      <c r="G106" s="17"/>
      <c r="H106" s="5"/>
      <c r="I106" s="5"/>
      <c r="J106" s="10"/>
      <c r="K106" s="34"/>
      <c r="L106" s="34"/>
      <c r="M106" s="4"/>
      <c r="N106" s="17"/>
      <c r="O106" s="17"/>
      <c r="P106" s="24"/>
      <c r="Q106" s="23"/>
      <c r="R106" s="29"/>
      <c r="S106" s="27"/>
      <c r="T106" s="69"/>
      <c r="U106" s="34"/>
      <c r="V106" s="70"/>
      <c r="W106" s="23"/>
      <c r="X106" s="36"/>
      <c r="Y106" s="36"/>
      <c r="Z106" s="23"/>
    </row>
    <row r="107" spans="1:26" s="14" customFormat="1" ht="25.5" customHeight="1">
      <c r="A107" s="5"/>
      <c r="B107" s="157"/>
      <c r="C107" s="157"/>
      <c r="D107" s="157"/>
      <c r="E107" s="132"/>
      <c r="F107" s="159"/>
      <c r="G107" s="17"/>
      <c r="H107" s="5"/>
      <c r="I107" s="5"/>
      <c r="J107" s="10"/>
      <c r="K107" s="34"/>
      <c r="L107" s="34"/>
      <c r="M107" s="4"/>
      <c r="N107" s="17"/>
      <c r="O107" s="17"/>
      <c r="P107" s="24"/>
      <c r="Q107" s="23"/>
      <c r="R107" s="29"/>
      <c r="S107" s="27"/>
      <c r="T107" s="69"/>
      <c r="U107" s="34"/>
      <c r="V107" s="70"/>
      <c r="W107" s="23"/>
      <c r="X107" s="36"/>
      <c r="Y107" s="36"/>
      <c r="Z107" s="23"/>
    </row>
    <row r="108" spans="1:26" s="14" customFormat="1" ht="25.5" customHeight="1">
      <c r="A108" s="5"/>
      <c r="B108" s="157"/>
      <c r="C108" s="157"/>
      <c r="D108" s="157"/>
      <c r="E108" s="132"/>
      <c r="F108" s="159"/>
      <c r="G108" s="17"/>
      <c r="H108" s="5"/>
      <c r="I108" s="5"/>
      <c r="J108" s="10"/>
      <c r="K108" s="34"/>
      <c r="L108" s="34"/>
      <c r="M108" s="4"/>
      <c r="N108" s="17"/>
      <c r="O108" s="17"/>
      <c r="P108" s="24"/>
      <c r="Q108" s="23"/>
      <c r="R108" s="29"/>
      <c r="S108" s="27"/>
      <c r="T108" s="69"/>
      <c r="U108" s="34"/>
      <c r="V108" s="70"/>
      <c r="W108" s="23"/>
      <c r="X108" s="36"/>
      <c r="Y108" s="36"/>
      <c r="Z108" s="23"/>
    </row>
    <row r="109" spans="1:26" s="14" customFormat="1" ht="25.5" customHeight="1">
      <c r="A109" s="5"/>
      <c r="B109" s="157"/>
      <c r="C109" s="157"/>
      <c r="D109" s="157"/>
      <c r="E109" s="132"/>
      <c r="F109" s="159"/>
      <c r="G109" s="17"/>
      <c r="H109" s="5"/>
      <c r="I109" s="5"/>
      <c r="J109" s="10"/>
      <c r="K109" s="34"/>
      <c r="L109" s="34"/>
      <c r="M109" s="4"/>
      <c r="N109" s="17"/>
      <c r="O109" s="17"/>
      <c r="P109" s="24"/>
      <c r="Q109" s="23"/>
      <c r="R109" s="29"/>
      <c r="S109" s="27"/>
      <c r="T109" s="69"/>
      <c r="U109" s="34"/>
      <c r="V109" s="70"/>
      <c r="W109" s="23"/>
      <c r="X109" s="36"/>
      <c r="Y109" s="36"/>
      <c r="Z109" s="23"/>
    </row>
    <row r="110" spans="1:26" s="14" customFormat="1" ht="25.5" customHeight="1">
      <c r="A110" s="5"/>
      <c r="B110" s="157"/>
      <c r="C110" s="157"/>
      <c r="D110" s="157"/>
      <c r="E110" s="132"/>
      <c r="F110" s="159"/>
      <c r="G110" s="17"/>
      <c r="H110" s="5"/>
      <c r="I110" s="5"/>
      <c r="J110" s="10"/>
      <c r="K110" s="34"/>
      <c r="L110" s="34"/>
      <c r="M110" s="4"/>
      <c r="N110" s="17"/>
      <c r="O110" s="17"/>
      <c r="P110" s="24"/>
      <c r="Q110" s="23"/>
      <c r="R110" s="29"/>
      <c r="S110" s="27"/>
      <c r="T110" s="69"/>
      <c r="U110" s="34"/>
      <c r="V110" s="70"/>
      <c r="W110" s="23"/>
      <c r="X110" s="36"/>
      <c r="Y110" s="36"/>
      <c r="Z110" s="23"/>
    </row>
    <row r="111" spans="1:26" s="14" customFormat="1" ht="25.5" customHeight="1">
      <c r="A111" s="5"/>
      <c r="B111" s="157"/>
      <c r="C111" s="157"/>
      <c r="D111" s="157"/>
      <c r="E111" s="132"/>
      <c r="F111" s="159"/>
      <c r="G111" s="17"/>
      <c r="H111" s="5"/>
      <c r="I111" s="5"/>
      <c r="J111" s="10"/>
      <c r="K111" s="34"/>
      <c r="L111" s="34"/>
      <c r="M111" s="4"/>
      <c r="N111" s="17"/>
      <c r="O111" s="17"/>
      <c r="P111" s="24"/>
      <c r="Q111" s="23"/>
      <c r="R111" s="29"/>
      <c r="S111" s="27"/>
      <c r="T111" s="69"/>
      <c r="U111" s="34"/>
      <c r="V111" s="70"/>
      <c r="W111" s="23"/>
      <c r="X111" s="36"/>
      <c r="Y111" s="36"/>
      <c r="Z111" s="23"/>
    </row>
    <row r="112" spans="1:26" s="14" customFormat="1" ht="25.5" customHeight="1">
      <c r="A112" s="5"/>
      <c r="B112" s="157"/>
      <c r="C112" s="157"/>
      <c r="D112" s="157"/>
      <c r="E112" s="132"/>
      <c r="F112" s="159"/>
      <c r="G112" s="17"/>
      <c r="H112" s="5"/>
      <c r="I112" s="5"/>
      <c r="J112" s="10"/>
      <c r="K112" s="34"/>
      <c r="L112" s="34"/>
      <c r="M112" s="4"/>
      <c r="N112" s="17"/>
      <c r="O112" s="17"/>
      <c r="P112" s="24"/>
      <c r="Q112" s="23"/>
      <c r="R112" s="29"/>
      <c r="S112" s="27"/>
      <c r="T112" s="69"/>
      <c r="U112" s="34"/>
      <c r="V112" s="70"/>
      <c r="W112" s="23"/>
      <c r="X112" s="36"/>
      <c r="Y112" s="36"/>
      <c r="Z112" s="23"/>
    </row>
    <row r="113" spans="1:26" s="14" customFormat="1" ht="25.5" customHeight="1">
      <c r="A113" s="5"/>
      <c r="B113" s="157"/>
      <c r="C113" s="157"/>
      <c r="D113" s="157"/>
      <c r="E113" s="132"/>
      <c r="F113" s="159"/>
      <c r="G113" s="17"/>
      <c r="H113" s="5"/>
      <c r="I113" s="5"/>
      <c r="J113" s="10"/>
      <c r="K113" s="34"/>
      <c r="L113" s="34"/>
      <c r="M113" s="4"/>
      <c r="N113" s="17"/>
      <c r="O113" s="17"/>
      <c r="P113" s="24"/>
      <c r="Q113" s="23"/>
      <c r="R113" s="29"/>
      <c r="S113" s="27"/>
      <c r="T113" s="69"/>
      <c r="U113" s="34"/>
      <c r="V113" s="70"/>
      <c r="W113" s="23"/>
      <c r="X113" s="36"/>
      <c r="Y113" s="36"/>
      <c r="Z113" s="23"/>
    </row>
    <row r="114" spans="1:26" s="14" customFormat="1" ht="25.5" customHeight="1">
      <c r="A114" s="5"/>
      <c r="B114" s="157"/>
      <c r="C114" s="157"/>
      <c r="D114" s="157"/>
      <c r="E114" s="132"/>
      <c r="F114" s="159"/>
      <c r="G114" s="17"/>
      <c r="H114" s="5"/>
      <c r="I114" s="5"/>
      <c r="J114" s="10"/>
      <c r="K114" s="34"/>
      <c r="L114" s="34"/>
      <c r="M114" s="4"/>
      <c r="N114" s="17"/>
      <c r="O114" s="17"/>
      <c r="P114" s="24"/>
      <c r="Q114" s="23"/>
      <c r="R114" s="29"/>
      <c r="S114" s="27"/>
      <c r="T114" s="69"/>
      <c r="U114" s="34"/>
      <c r="V114" s="70"/>
      <c r="W114" s="23"/>
      <c r="X114" s="36"/>
      <c r="Y114" s="36"/>
      <c r="Z114" s="23"/>
    </row>
    <row r="115" spans="1:26" s="14" customFormat="1" ht="25.5" customHeight="1">
      <c r="A115" s="5"/>
      <c r="B115" s="157"/>
      <c r="C115" s="157"/>
      <c r="D115" s="157"/>
      <c r="E115" s="132"/>
      <c r="F115" s="159"/>
      <c r="G115" s="17"/>
      <c r="H115" s="5"/>
      <c r="I115" s="5"/>
      <c r="J115" s="10"/>
      <c r="K115" s="34"/>
      <c r="L115" s="34"/>
      <c r="M115" s="4"/>
      <c r="N115" s="17"/>
      <c r="O115" s="17"/>
      <c r="P115" s="24"/>
      <c r="Q115" s="23"/>
      <c r="R115" s="29"/>
      <c r="S115" s="27"/>
      <c r="T115" s="69"/>
      <c r="U115" s="34"/>
      <c r="V115" s="70"/>
      <c r="W115" s="23"/>
      <c r="X115" s="36"/>
      <c r="Y115" s="36"/>
      <c r="Z115" s="23"/>
    </row>
    <row r="116" spans="1:26" s="14" customFormat="1" ht="25.5" customHeight="1">
      <c r="A116" s="5"/>
      <c r="B116" s="157"/>
      <c r="C116" s="157"/>
      <c r="D116" s="157"/>
      <c r="E116" s="132"/>
      <c r="F116" s="159"/>
      <c r="G116" s="17"/>
      <c r="H116" s="5"/>
      <c r="I116" s="5"/>
      <c r="J116" s="10"/>
      <c r="K116" s="34"/>
      <c r="L116" s="34"/>
      <c r="M116" s="4"/>
      <c r="N116" s="17"/>
      <c r="O116" s="17"/>
      <c r="P116" s="24"/>
      <c r="Q116" s="23"/>
      <c r="R116" s="29"/>
      <c r="S116" s="27"/>
      <c r="T116" s="69"/>
      <c r="U116" s="34"/>
      <c r="V116" s="70"/>
      <c r="W116" s="23"/>
      <c r="X116" s="36"/>
      <c r="Y116" s="36"/>
      <c r="Z116" s="23"/>
    </row>
    <row r="117" spans="1:26" s="14" customFormat="1" ht="25.5" customHeight="1">
      <c r="A117" s="5"/>
      <c r="B117" s="157"/>
      <c r="C117" s="157"/>
      <c r="D117" s="157"/>
      <c r="E117" s="132"/>
      <c r="F117" s="159"/>
      <c r="G117" s="17"/>
      <c r="H117" s="5"/>
      <c r="I117" s="5"/>
      <c r="J117" s="10"/>
      <c r="K117" s="34"/>
      <c r="L117" s="34"/>
      <c r="M117" s="4"/>
      <c r="N117" s="17"/>
      <c r="O117" s="17"/>
      <c r="P117" s="24"/>
      <c r="Q117" s="23"/>
      <c r="R117" s="29"/>
      <c r="S117" s="27"/>
      <c r="T117" s="69"/>
      <c r="U117" s="34"/>
      <c r="V117" s="70"/>
      <c r="W117" s="23"/>
      <c r="X117" s="36"/>
      <c r="Y117" s="36"/>
      <c r="Z117" s="23"/>
    </row>
    <row r="118" spans="1:26" s="14" customFormat="1" ht="25.5" customHeight="1">
      <c r="A118" s="5"/>
      <c r="B118" s="157"/>
      <c r="C118" s="157"/>
      <c r="D118" s="157"/>
      <c r="E118" s="132"/>
      <c r="F118" s="159"/>
      <c r="G118" s="17"/>
      <c r="H118" s="5"/>
      <c r="I118" s="5"/>
      <c r="J118" s="10"/>
      <c r="K118" s="34"/>
      <c r="L118" s="34"/>
      <c r="M118" s="4"/>
      <c r="N118" s="17"/>
      <c r="O118" s="17"/>
      <c r="P118" s="24"/>
      <c r="Q118" s="23"/>
      <c r="R118" s="29"/>
      <c r="S118" s="27"/>
      <c r="T118" s="69"/>
      <c r="U118" s="34"/>
      <c r="V118" s="70"/>
      <c r="W118" s="23"/>
      <c r="X118" s="36"/>
      <c r="Y118" s="36"/>
      <c r="Z118" s="23"/>
    </row>
    <row r="119" spans="1:26" s="14" customFormat="1" ht="25.5" customHeight="1">
      <c r="A119" s="5"/>
      <c r="B119" s="157"/>
      <c r="C119" s="157"/>
      <c r="D119" s="157"/>
      <c r="E119" s="132"/>
      <c r="F119" s="159"/>
      <c r="G119" s="17"/>
      <c r="H119" s="5"/>
      <c r="I119" s="5"/>
      <c r="J119" s="10"/>
      <c r="K119" s="34"/>
      <c r="L119" s="34"/>
      <c r="M119" s="4"/>
      <c r="N119" s="17"/>
      <c r="O119" s="17"/>
      <c r="P119" s="24"/>
      <c r="Q119" s="23"/>
      <c r="R119" s="29"/>
      <c r="S119" s="27"/>
      <c r="T119" s="69"/>
      <c r="U119" s="34"/>
      <c r="V119" s="70"/>
      <c r="W119" s="23"/>
      <c r="X119" s="36"/>
      <c r="Y119" s="36"/>
      <c r="Z119" s="23"/>
    </row>
    <row r="120" spans="1:26" s="14" customFormat="1" ht="25.5" customHeight="1">
      <c r="A120" s="5"/>
      <c r="B120" s="157"/>
      <c r="C120" s="157"/>
      <c r="D120" s="157"/>
      <c r="E120" s="132"/>
      <c r="F120" s="159"/>
      <c r="G120" s="17"/>
      <c r="H120" s="5"/>
      <c r="I120" s="5"/>
      <c r="J120" s="10"/>
      <c r="K120" s="34"/>
      <c r="L120" s="34"/>
      <c r="M120" s="4"/>
      <c r="N120" s="17"/>
      <c r="O120" s="17"/>
      <c r="P120" s="24"/>
      <c r="Q120" s="23"/>
      <c r="R120" s="29"/>
      <c r="S120" s="27"/>
      <c r="T120" s="69"/>
      <c r="U120" s="34"/>
      <c r="V120" s="70"/>
      <c r="W120" s="23"/>
      <c r="X120" s="36"/>
      <c r="Y120" s="36"/>
      <c r="Z120" s="23"/>
    </row>
    <row r="121" spans="1:26" s="14" customFormat="1" ht="25.5" customHeight="1">
      <c r="A121" s="5"/>
      <c r="B121" s="157"/>
      <c r="C121" s="157"/>
      <c r="D121" s="157"/>
      <c r="E121" s="132"/>
      <c r="F121" s="159"/>
      <c r="G121" s="17"/>
      <c r="H121" s="5"/>
      <c r="I121" s="5"/>
      <c r="J121" s="10"/>
      <c r="K121" s="34"/>
      <c r="L121" s="34"/>
      <c r="M121" s="4"/>
      <c r="N121" s="17"/>
      <c r="O121" s="17"/>
      <c r="P121" s="24"/>
      <c r="Q121" s="23"/>
      <c r="R121" s="29"/>
      <c r="S121" s="27"/>
      <c r="T121" s="69"/>
      <c r="U121" s="34"/>
      <c r="V121" s="70"/>
      <c r="W121" s="23"/>
      <c r="X121" s="36"/>
      <c r="Y121" s="36"/>
      <c r="Z121" s="23"/>
    </row>
    <row r="122" spans="1:26" s="14" customFormat="1" ht="25.5" customHeight="1">
      <c r="A122" s="5"/>
      <c r="B122" s="157"/>
      <c r="C122" s="157"/>
      <c r="D122" s="157"/>
      <c r="E122" s="132"/>
      <c r="F122" s="159"/>
      <c r="G122" s="17"/>
      <c r="H122" s="5"/>
      <c r="I122" s="5"/>
      <c r="J122" s="10"/>
      <c r="K122" s="34"/>
      <c r="L122" s="34"/>
      <c r="M122" s="4"/>
      <c r="N122" s="17"/>
      <c r="O122" s="17"/>
      <c r="P122" s="24"/>
      <c r="Q122" s="23"/>
      <c r="R122" s="29"/>
      <c r="S122" s="27"/>
      <c r="T122" s="69"/>
      <c r="U122" s="34"/>
      <c r="V122" s="70"/>
      <c r="W122" s="23"/>
      <c r="X122" s="36"/>
      <c r="Y122" s="36"/>
      <c r="Z122" s="23"/>
    </row>
    <row r="123" spans="1:26" s="14" customFormat="1" ht="25.5" customHeight="1">
      <c r="A123" s="5"/>
      <c r="B123" s="157"/>
      <c r="C123" s="157"/>
      <c r="D123" s="157"/>
      <c r="E123" s="132"/>
      <c r="F123" s="159"/>
      <c r="G123" s="17"/>
      <c r="H123" s="5"/>
      <c r="I123" s="5"/>
      <c r="J123" s="10"/>
      <c r="K123" s="34"/>
      <c r="L123" s="34"/>
      <c r="M123" s="4"/>
      <c r="N123" s="17"/>
      <c r="O123" s="17"/>
      <c r="P123" s="24"/>
      <c r="Q123" s="23"/>
      <c r="R123" s="29"/>
      <c r="S123" s="27"/>
      <c r="T123" s="69"/>
      <c r="U123" s="34"/>
      <c r="V123" s="70"/>
      <c r="W123" s="23"/>
      <c r="X123" s="36"/>
      <c r="Y123" s="36"/>
      <c r="Z123" s="23"/>
    </row>
    <row r="124" spans="1:26" s="14" customFormat="1" ht="25.5" customHeight="1">
      <c r="A124" s="5"/>
      <c r="B124" s="157"/>
      <c r="C124" s="157"/>
      <c r="D124" s="157"/>
      <c r="E124" s="132"/>
      <c r="F124" s="159"/>
      <c r="G124" s="17"/>
      <c r="H124" s="5"/>
      <c r="I124" s="5"/>
      <c r="J124" s="10"/>
      <c r="K124" s="34"/>
      <c r="L124" s="34"/>
      <c r="M124" s="4"/>
      <c r="N124" s="17"/>
      <c r="O124" s="17"/>
      <c r="P124" s="24"/>
      <c r="Q124" s="23"/>
      <c r="R124" s="29"/>
      <c r="S124" s="27"/>
      <c r="T124" s="69"/>
      <c r="U124" s="34"/>
      <c r="V124" s="70"/>
      <c r="W124" s="23"/>
      <c r="X124" s="36"/>
      <c r="Y124" s="36"/>
      <c r="Z124" s="23"/>
    </row>
    <row r="125" spans="1:26" s="14" customFormat="1" ht="25.5" customHeight="1">
      <c r="A125" s="5"/>
      <c r="B125" s="157"/>
      <c r="C125" s="157"/>
      <c r="D125" s="157"/>
      <c r="E125" s="132"/>
      <c r="F125" s="159"/>
      <c r="G125" s="17"/>
      <c r="H125" s="5"/>
      <c r="I125" s="5"/>
      <c r="J125" s="10"/>
      <c r="K125" s="34"/>
      <c r="L125" s="34"/>
      <c r="M125" s="4"/>
      <c r="N125" s="17"/>
      <c r="O125" s="17"/>
      <c r="P125" s="24"/>
      <c r="Q125" s="23"/>
      <c r="R125" s="29"/>
      <c r="S125" s="27"/>
      <c r="T125" s="69"/>
      <c r="U125" s="34"/>
      <c r="V125" s="70"/>
      <c r="W125" s="23"/>
      <c r="X125" s="36"/>
      <c r="Y125" s="36"/>
      <c r="Z125" s="23"/>
    </row>
    <row r="126" spans="1:26" s="14" customFormat="1" ht="25.5" customHeight="1">
      <c r="A126" s="5"/>
      <c r="B126" s="157"/>
      <c r="C126" s="157"/>
      <c r="D126" s="157"/>
      <c r="E126" s="132"/>
      <c r="F126" s="159"/>
      <c r="G126" s="17"/>
      <c r="H126" s="5"/>
      <c r="I126" s="5"/>
      <c r="J126" s="10"/>
      <c r="K126" s="34"/>
      <c r="L126" s="34"/>
      <c r="M126" s="4"/>
      <c r="N126" s="17"/>
      <c r="O126" s="17"/>
      <c r="P126" s="24"/>
      <c r="Q126" s="23"/>
      <c r="R126" s="29"/>
      <c r="S126" s="27"/>
      <c r="T126" s="69"/>
      <c r="U126" s="34"/>
      <c r="V126" s="70"/>
      <c r="W126" s="23"/>
      <c r="X126" s="36"/>
      <c r="Y126" s="36"/>
      <c r="Z126" s="23"/>
    </row>
    <row r="127" spans="1:26" s="14" customFormat="1" ht="25.5" customHeight="1">
      <c r="A127" s="5"/>
      <c r="B127" s="157"/>
      <c r="C127" s="157"/>
      <c r="D127" s="157"/>
      <c r="E127" s="132"/>
      <c r="F127" s="159"/>
      <c r="G127" s="17"/>
      <c r="H127" s="5"/>
      <c r="I127" s="5"/>
      <c r="J127" s="10"/>
      <c r="K127" s="34"/>
      <c r="L127" s="34"/>
      <c r="M127" s="4"/>
      <c r="N127" s="17"/>
      <c r="O127" s="17"/>
      <c r="P127" s="24"/>
      <c r="Q127" s="23"/>
      <c r="R127" s="29"/>
      <c r="S127" s="27"/>
      <c r="T127" s="69"/>
      <c r="U127" s="34"/>
      <c r="V127" s="70"/>
      <c r="W127" s="23"/>
      <c r="X127" s="36"/>
      <c r="Y127" s="36"/>
      <c r="Z127" s="23"/>
    </row>
    <row r="128" spans="1:26" s="14" customFormat="1" ht="25.5" customHeight="1">
      <c r="A128" s="5"/>
      <c r="B128" s="157"/>
      <c r="C128" s="157"/>
      <c r="D128" s="157"/>
      <c r="E128" s="132"/>
      <c r="F128" s="159"/>
      <c r="G128" s="17"/>
      <c r="H128" s="5"/>
      <c r="I128" s="5"/>
      <c r="J128" s="10"/>
      <c r="K128" s="34"/>
      <c r="L128" s="34"/>
      <c r="M128" s="4"/>
      <c r="N128" s="17"/>
      <c r="O128" s="17"/>
      <c r="P128" s="24"/>
      <c r="Q128" s="23"/>
      <c r="R128" s="29"/>
      <c r="S128" s="27"/>
      <c r="T128" s="69"/>
      <c r="U128" s="34"/>
      <c r="V128" s="70"/>
      <c r="W128" s="23"/>
      <c r="X128" s="36"/>
      <c r="Y128" s="36"/>
      <c r="Z128" s="23"/>
    </row>
    <row r="129" spans="1:26" s="14" customFormat="1" ht="25.5" customHeight="1">
      <c r="A129" s="5"/>
      <c r="B129" s="157"/>
      <c r="C129" s="157"/>
      <c r="D129" s="157"/>
      <c r="E129" s="132"/>
      <c r="F129" s="159"/>
      <c r="G129" s="17"/>
      <c r="H129" s="5"/>
      <c r="I129" s="5"/>
      <c r="J129" s="10"/>
      <c r="K129" s="34"/>
      <c r="L129" s="34"/>
      <c r="M129" s="4"/>
      <c r="N129" s="17"/>
      <c r="O129" s="17"/>
      <c r="P129" s="24"/>
      <c r="Q129" s="23"/>
      <c r="R129" s="29"/>
      <c r="S129" s="27"/>
      <c r="T129" s="69"/>
      <c r="U129" s="34"/>
      <c r="V129" s="70"/>
      <c r="W129" s="23"/>
      <c r="X129" s="36"/>
      <c r="Y129" s="36"/>
      <c r="Z129" s="23"/>
    </row>
    <row r="130" spans="1:26" s="14" customFormat="1" ht="25.5" customHeight="1">
      <c r="A130" s="5"/>
      <c r="B130" s="157"/>
      <c r="C130" s="157"/>
      <c r="D130" s="157"/>
      <c r="E130" s="132"/>
      <c r="F130" s="159"/>
      <c r="G130" s="17"/>
      <c r="H130" s="5"/>
      <c r="I130" s="5"/>
      <c r="J130" s="10"/>
      <c r="K130" s="34"/>
      <c r="L130" s="34"/>
      <c r="M130" s="4"/>
      <c r="N130" s="17"/>
      <c r="O130" s="17"/>
      <c r="P130" s="24"/>
      <c r="Q130" s="23"/>
      <c r="R130" s="29"/>
      <c r="S130" s="27"/>
      <c r="T130" s="69"/>
      <c r="U130" s="34"/>
      <c r="V130" s="70"/>
      <c r="W130" s="23"/>
      <c r="X130" s="36"/>
      <c r="Y130" s="36"/>
      <c r="Z130" s="23"/>
    </row>
    <row r="131" spans="1:26" s="14" customFormat="1" ht="25.5" customHeight="1">
      <c r="A131" s="5"/>
      <c r="B131" s="157"/>
      <c r="C131" s="157"/>
      <c r="D131" s="157"/>
      <c r="E131" s="132"/>
      <c r="F131" s="159"/>
      <c r="G131" s="17"/>
      <c r="H131" s="5"/>
      <c r="I131" s="5"/>
      <c r="J131" s="10"/>
      <c r="K131" s="34"/>
      <c r="L131" s="34"/>
      <c r="M131" s="4"/>
      <c r="N131" s="17"/>
      <c r="O131" s="17"/>
      <c r="P131" s="24"/>
      <c r="Q131" s="23"/>
      <c r="R131" s="29"/>
      <c r="S131" s="27"/>
      <c r="T131" s="69"/>
      <c r="U131" s="34"/>
      <c r="V131" s="70"/>
      <c r="W131" s="23"/>
      <c r="X131" s="36"/>
      <c r="Y131" s="36"/>
      <c r="Z131" s="23"/>
    </row>
    <row r="132" spans="1:26" s="14" customFormat="1" ht="25.5" customHeight="1">
      <c r="A132" s="5"/>
      <c r="B132" s="157"/>
      <c r="C132" s="157"/>
      <c r="D132" s="157"/>
      <c r="E132" s="132"/>
      <c r="F132" s="159"/>
      <c r="G132" s="17"/>
      <c r="H132" s="5"/>
      <c r="I132" s="5"/>
      <c r="J132" s="10"/>
      <c r="K132" s="34"/>
      <c r="L132" s="34"/>
      <c r="M132" s="4"/>
      <c r="N132" s="17"/>
      <c r="O132" s="17"/>
      <c r="P132" s="24"/>
      <c r="Q132" s="23"/>
      <c r="R132" s="29"/>
      <c r="S132" s="27"/>
      <c r="T132" s="69"/>
      <c r="U132" s="34"/>
      <c r="V132" s="70"/>
      <c r="W132" s="23"/>
      <c r="X132" s="36"/>
      <c r="Y132" s="36"/>
      <c r="Z132" s="23"/>
    </row>
    <row r="133" spans="1:26" s="14" customFormat="1" ht="25.5" customHeight="1">
      <c r="A133" s="5"/>
      <c r="B133" s="157"/>
      <c r="C133" s="157"/>
      <c r="D133" s="157"/>
      <c r="E133" s="132"/>
      <c r="F133" s="159"/>
      <c r="G133" s="17"/>
      <c r="H133" s="5"/>
      <c r="I133" s="5"/>
      <c r="J133" s="10"/>
      <c r="K133" s="34"/>
      <c r="L133" s="34"/>
      <c r="M133" s="4"/>
      <c r="N133" s="17"/>
      <c r="O133" s="17"/>
      <c r="P133" s="24"/>
      <c r="Q133" s="23"/>
      <c r="R133" s="29"/>
      <c r="S133" s="27"/>
      <c r="T133" s="69"/>
      <c r="U133" s="34"/>
      <c r="V133" s="70"/>
      <c r="W133" s="23"/>
      <c r="X133" s="36"/>
      <c r="Y133" s="36"/>
      <c r="Z133" s="23"/>
    </row>
    <row r="134" spans="1:26" s="14" customFormat="1" ht="25.5" customHeight="1">
      <c r="A134" s="5"/>
      <c r="B134" s="157"/>
      <c r="C134" s="157"/>
      <c r="D134" s="157"/>
      <c r="E134" s="132"/>
      <c r="F134" s="159"/>
      <c r="G134" s="17"/>
      <c r="H134" s="5"/>
      <c r="I134" s="5"/>
      <c r="J134" s="10"/>
      <c r="K134" s="34"/>
      <c r="L134" s="34"/>
      <c r="M134" s="4"/>
      <c r="N134" s="17"/>
      <c r="O134" s="17"/>
      <c r="P134" s="24"/>
      <c r="Q134" s="23"/>
      <c r="R134" s="29"/>
      <c r="S134" s="27"/>
      <c r="T134" s="69"/>
      <c r="U134" s="34"/>
      <c r="V134" s="70"/>
      <c r="W134" s="23"/>
      <c r="X134" s="36"/>
      <c r="Y134" s="36"/>
      <c r="Z134" s="23"/>
    </row>
    <row r="135" spans="1:26" s="14" customFormat="1" ht="25.5" customHeight="1">
      <c r="A135" s="5"/>
      <c r="B135" s="157"/>
      <c r="C135" s="157"/>
      <c r="D135" s="157"/>
      <c r="E135" s="132"/>
      <c r="F135" s="159"/>
      <c r="G135" s="17"/>
      <c r="H135" s="5"/>
      <c r="I135" s="5"/>
      <c r="J135" s="10"/>
      <c r="K135" s="34"/>
      <c r="L135" s="34"/>
      <c r="M135" s="4"/>
      <c r="N135" s="17"/>
      <c r="O135" s="17"/>
      <c r="P135" s="24"/>
      <c r="Q135" s="23"/>
      <c r="R135" s="29"/>
      <c r="S135" s="27"/>
      <c r="T135" s="69"/>
      <c r="U135" s="34"/>
      <c r="V135" s="70"/>
      <c r="W135" s="23"/>
      <c r="X135" s="36"/>
      <c r="Y135" s="36"/>
      <c r="Z135" s="23"/>
    </row>
    <row r="136" spans="1:26" s="14" customFormat="1" ht="25.5" customHeight="1">
      <c r="A136" s="5"/>
      <c r="B136" s="157"/>
      <c r="C136" s="157"/>
      <c r="D136" s="157"/>
      <c r="E136" s="132"/>
      <c r="F136" s="159"/>
      <c r="G136" s="17"/>
      <c r="H136" s="5"/>
      <c r="I136" s="5"/>
      <c r="J136" s="10"/>
      <c r="K136" s="34"/>
      <c r="L136" s="34"/>
      <c r="M136" s="4"/>
      <c r="N136" s="17"/>
      <c r="O136" s="17"/>
      <c r="P136" s="24"/>
      <c r="Q136" s="23"/>
      <c r="R136" s="29"/>
      <c r="S136" s="27"/>
      <c r="T136" s="69"/>
      <c r="U136" s="34"/>
      <c r="V136" s="70"/>
      <c r="W136" s="23"/>
      <c r="X136" s="36"/>
      <c r="Y136" s="36"/>
      <c r="Z136" s="23"/>
    </row>
    <row r="137" spans="1:26" s="14" customFormat="1" ht="25.5" customHeight="1">
      <c r="A137" s="5"/>
      <c r="B137" s="157"/>
      <c r="C137" s="157"/>
      <c r="D137" s="157"/>
      <c r="E137" s="132"/>
      <c r="F137" s="159"/>
      <c r="G137" s="17"/>
      <c r="H137" s="5"/>
      <c r="I137" s="5"/>
      <c r="J137" s="10"/>
      <c r="K137" s="34"/>
      <c r="L137" s="34"/>
      <c r="M137" s="4"/>
      <c r="N137" s="17"/>
      <c r="O137" s="17"/>
      <c r="P137" s="24"/>
      <c r="Q137" s="23"/>
      <c r="R137" s="29"/>
      <c r="S137" s="27"/>
      <c r="T137" s="69"/>
      <c r="U137" s="34"/>
      <c r="V137" s="70"/>
      <c r="W137" s="23"/>
      <c r="X137" s="36"/>
      <c r="Y137" s="36"/>
      <c r="Z137" s="23"/>
    </row>
    <row r="138" spans="1:26" s="14" customFormat="1" ht="25.5" customHeight="1">
      <c r="A138" s="5"/>
      <c r="B138" s="198" t="s">
        <v>759</v>
      </c>
      <c r="C138" s="198"/>
      <c r="D138" s="198"/>
      <c r="E138" s="132"/>
      <c r="F138" s="166" t="e">
        <f>#REF!+#REF!</f>
        <v>#REF!</v>
      </c>
      <c r="G138" s="17"/>
      <c r="H138" s="5"/>
      <c r="I138" s="5"/>
      <c r="J138" s="10"/>
      <c r="K138" s="34"/>
      <c r="L138" s="34"/>
      <c r="M138" s="4"/>
      <c r="N138" s="17"/>
      <c r="O138" s="17"/>
      <c r="P138" s="24"/>
      <c r="Q138" s="23"/>
      <c r="R138" s="29"/>
      <c r="S138" s="27"/>
      <c r="T138" s="69"/>
      <c r="U138" s="34"/>
      <c r="V138" s="70"/>
      <c r="W138" s="23"/>
      <c r="X138" s="36"/>
      <c r="Y138" s="36"/>
      <c r="Z138" s="23"/>
    </row>
    <row r="139" spans="1:6" s="14" customFormat="1" ht="12.75">
      <c r="A139" s="5"/>
      <c r="E139" s="171"/>
      <c r="F139" s="171"/>
    </row>
    <row r="140" spans="1:6" s="14" customFormat="1" ht="12.75">
      <c r="A140" s="5"/>
      <c r="E140" s="171"/>
      <c r="F140" s="171"/>
    </row>
    <row r="141" spans="1:6" s="14" customFormat="1" ht="12.75">
      <c r="A141" s="5"/>
      <c r="E141" s="171"/>
      <c r="F141" s="171"/>
    </row>
    <row r="142" spans="1:6" s="14" customFormat="1" ht="12.75">
      <c r="A142" s="5"/>
      <c r="E142" s="171"/>
      <c r="F142" s="171"/>
    </row>
    <row r="143" spans="1:6" s="14" customFormat="1" ht="12.75">
      <c r="A143" s="5"/>
      <c r="E143" s="171"/>
      <c r="F143" s="171"/>
    </row>
    <row r="144" spans="1:6" s="14" customFormat="1" ht="12.75">
      <c r="A144" s="5"/>
      <c r="E144" s="171"/>
      <c r="F144" s="171"/>
    </row>
    <row r="145" spans="1:6" s="14" customFormat="1" ht="12.75">
      <c r="A145" s="5"/>
      <c r="E145" s="171"/>
      <c r="F145" s="171"/>
    </row>
    <row r="146" spans="1:6" s="14" customFormat="1" ht="12.75">
      <c r="A146" s="5"/>
      <c r="E146" s="171"/>
      <c r="F146" s="171"/>
    </row>
    <row r="147" spans="1:6" s="14" customFormat="1" ht="12.75">
      <c r="A147" s="5"/>
      <c r="E147" s="171"/>
      <c r="F147" s="171"/>
    </row>
    <row r="148" spans="1:6" s="14" customFormat="1" ht="12.75">
      <c r="A148" s="5"/>
      <c r="E148" s="171"/>
      <c r="F148" s="171"/>
    </row>
    <row r="149" spans="1:6" s="14" customFormat="1" ht="12.75">
      <c r="A149" s="5"/>
      <c r="E149" s="171"/>
      <c r="F149" s="171"/>
    </row>
    <row r="150" spans="1:6" s="14" customFormat="1" ht="12.75">
      <c r="A150" s="5"/>
      <c r="E150" s="171"/>
      <c r="F150" s="171"/>
    </row>
    <row r="151" spans="1:6" s="14" customFormat="1" ht="12.75">
      <c r="A151" s="5"/>
      <c r="E151" s="171"/>
      <c r="F151" s="171"/>
    </row>
    <row r="152" spans="1:6" s="14" customFormat="1" ht="12.75">
      <c r="A152" s="5"/>
      <c r="E152" s="171"/>
      <c r="F152" s="171"/>
    </row>
    <row r="153" spans="1:6" s="14" customFormat="1" ht="12.75">
      <c r="A153" s="5"/>
      <c r="E153" s="171"/>
      <c r="F153" s="171"/>
    </row>
    <row r="154" spans="1:6" s="14" customFormat="1" ht="12.75">
      <c r="A154" s="5"/>
      <c r="E154" s="171"/>
      <c r="F154" s="171"/>
    </row>
    <row r="155" spans="1:6" s="14" customFormat="1" ht="12.75">
      <c r="A155" s="5"/>
      <c r="E155" s="171"/>
      <c r="F155" s="171"/>
    </row>
    <row r="156" spans="1:6" s="14" customFormat="1" ht="12.75">
      <c r="A156" s="5"/>
      <c r="E156" s="171"/>
      <c r="F156" s="171"/>
    </row>
    <row r="157" spans="1:6" s="14" customFormat="1" ht="12.75">
      <c r="A157" s="5"/>
      <c r="E157" s="171"/>
      <c r="F157" s="171"/>
    </row>
    <row r="158" spans="1:6" s="14" customFormat="1" ht="12.75">
      <c r="A158" s="5"/>
      <c r="E158" s="171"/>
      <c r="F158" s="171"/>
    </row>
    <row r="159" spans="1:6" s="14" customFormat="1" ht="12.75">
      <c r="A159" s="5"/>
      <c r="E159" s="171"/>
      <c r="F159" s="171"/>
    </row>
    <row r="160" spans="1:6" s="14" customFormat="1" ht="12.75">
      <c r="A160" s="5"/>
      <c r="E160" s="171"/>
      <c r="F160" s="171"/>
    </row>
  </sheetData>
  <sheetProtection/>
  <mergeCells count="18">
    <mergeCell ref="K78:K79"/>
    <mergeCell ref="L78:L79"/>
    <mergeCell ref="A73:A74"/>
    <mergeCell ref="B78:B79"/>
    <mergeCell ref="C78:C79"/>
    <mergeCell ref="D78:D79"/>
    <mergeCell ref="A78:A79"/>
    <mergeCell ref="G78:G79"/>
    <mergeCell ref="B138:D138"/>
    <mergeCell ref="B1:Z1"/>
    <mergeCell ref="B2:Z2"/>
    <mergeCell ref="B73:B74"/>
    <mergeCell ref="C73:C74"/>
    <mergeCell ref="D73:D74"/>
    <mergeCell ref="E73:E74"/>
    <mergeCell ref="F73:F74"/>
    <mergeCell ref="G73:G74"/>
    <mergeCell ref="J78:J79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">
      <selection activeCell="D25" sqref="D25"/>
    </sheetView>
  </sheetViews>
  <sheetFormatPr defaultColWidth="11.421875" defaultRowHeight="12.75"/>
  <cols>
    <col min="2" max="2" width="22.421875" style="0" customWidth="1"/>
  </cols>
  <sheetData>
    <row r="1" spans="1:26" s="182" customFormat="1" ht="15.75">
      <c r="A1" s="181"/>
      <c r="B1" s="207" t="s">
        <v>5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</row>
    <row r="2" spans="1:26" s="182" customFormat="1" ht="16.5" thickBot="1">
      <c r="A2" s="181"/>
      <c r="B2" s="208" t="s">
        <v>853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ht="13.5" thickTop="1"/>
    <row r="7" spans="1:2" ht="24.75" customHeight="1">
      <c r="A7" s="87">
        <v>1</v>
      </c>
      <c r="B7" s="118" t="s">
        <v>639</v>
      </c>
    </row>
    <row r="8" spans="1:2" ht="24.75" customHeight="1">
      <c r="A8" s="87">
        <v>2</v>
      </c>
      <c r="B8" s="106" t="s">
        <v>22</v>
      </c>
    </row>
    <row r="9" spans="1:2" ht="24.75" customHeight="1">
      <c r="A9" s="87">
        <v>3</v>
      </c>
      <c r="B9" s="118" t="s">
        <v>775</v>
      </c>
    </row>
    <row r="10" spans="1:2" ht="24.75" customHeight="1">
      <c r="A10" s="87">
        <v>4</v>
      </c>
      <c r="B10" s="118" t="s">
        <v>664</v>
      </c>
    </row>
    <row r="11" spans="1:2" ht="24.75" customHeight="1">
      <c r="A11" s="87">
        <v>5</v>
      </c>
      <c r="B11" s="106" t="s">
        <v>153</v>
      </c>
    </row>
    <row r="12" spans="1:2" ht="24.75" customHeight="1">
      <c r="A12" s="87">
        <v>6</v>
      </c>
      <c r="B12" s="118" t="s">
        <v>92</v>
      </c>
    </row>
    <row r="13" spans="1:2" ht="24.75" customHeight="1">
      <c r="A13" s="87">
        <v>7</v>
      </c>
      <c r="B13" s="118" t="s">
        <v>97</v>
      </c>
    </row>
    <row r="14" spans="1:2" ht="24.75" customHeight="1">
      <c r="A14" s="87">
        <v>8</v>
      </c>
      <c r="B14" s="106" t="s">
        <v>836</v>
      </c>
    </row>
    <row r="15" ht="12.75">
      <c r="B15" s="89"/>
    </row>
    <row r="16" ht="12.75">
      <c r="B16" s="89"/>
    </row>
    <row r="17" ht="12.75">
      <c r="B17" s="89"/>
    </row>
    <row r="18" ht="12.75">
      <c r="B18" s="89"/>
    </row>
  </sheetData>
  <sheetProtection/>
  <mergeCells count="2">
    <mergeCell ref="B1:Z1"/>
    <mergeCell ref="B2:Z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4:C19"/>
  <sheetViews>
    <sheetView zoomScalePageLayoutView="0" workbookViewId="0" topLeftCell="A1">
      <selection activeCell="D27" sqref="D27"/>
    </sheetView>
  </sheetViews>
  <sheetFormatPr defaultColWidth="11.421875" defaultRowHeight="12.75"/>
  <cols>
    <col min="3" max="3" width="22.7109375" style="0" customWidth="1"/>
  </cols>
  <sheetData>
    <row r="4" spans="2:3" ht="19.5" customHeight="1">
      <c r="B4" s="87">
        <v>1</v>
      </c>
      <c r="C4" s="118" t="s">
        <v>602</v>
      </c>
    </row>
    <row r="5" spans="2:3" ht="19.5" customHeight="1">
      <c r="B5" s="87">
        <v>2</v>
      </c>
      <c r="C5" s="106" t="s">
        <v>53</v>
      </c>
    </row>
    <row r="6" spans="2:3" ht="19.5" customHeight="1">
      <c r="B6" s="87">
        <v>3</v>
      </c>
      <c r="C6" s="118" t="s">
        <v>736</v>
      </c>
    </row>
    <row r="7" spans="2:3" ht="19.5" customHeight="1">
      <c r="B7" s="87">
        <v>4</v>
      </c>
      <c r="C7" s="118" t="s">
        <v>883</v>
      </c>
    </row>
    <row r="8" spans="2:3" ht="19.5" customHeight="1">
      <c r="B8" s="87">
        <v>5</v>
      </c>
      <c r="C8" s="106" t="s">
        <v>492</v>
      </c>
    </row>
    <row r="9" spans="2:3" ht="19.5" customHeight="1">
      <c r="B9" s="87">
        <v>6</v>
      </c>
      <c r="C9" s="118" t="s">
        <v>765</v>
      </c>
    </row>
    <row r="10" spans="2:3" ht="19.5" customHeight="1">
      <c r="B10" s="87">
        <v>7</v>
      </c>
      <c r="C10" s="118" t="s">
        <v>877</v>
      </c>
    </row>
    <row r="11" spans="2:3" ht="19.5" customHeight="1">
      <c r="B11" s="87">
        <v>8</v>
      </c>
      <c r="C11" s="118" t="s">
        <v>354</v>
      </c>
    </row>
    <row r="12" spans="2:3" ht="19.5" customHeight="1">
      <c r="B12" s="87">
        <v>9</v>
      </c>
      <c r="C12" s="118" t="s">
        <v>119</v>
      </c>
    </row>
    <row r="13" spans="2:3" ht="19.5" customHeight="1">
      <c r="B13" s="87">
        <v>10</v>
      </c>
      <c r="C13" s="118" t="s">
        <v>97</v>
      </c>
    </row>
    <row r="14" spans="2:3" ht="19.5" customHeight="1">
      <c r="B14" s="87">
        <v>11</v>
      </c>
      <c r="C14" s="118" t="s">
        <v>836</v>
      </c>
    </row>
    <row r="15" spans="2:3" ht="19.5" customHeight="1">
      <c r="B15" s="87">
        <v>12</v>
      </c>
      <c r="C15" s="118" t="s">
        <v>707</v>
      </c>
    </row>
    <row r="16" ht="12.75">
      <c r="C16" s="89"/>
    </row>
    <row r="17" ht="12.75">
      <c r="C17" s="89"/>
    </row>
    <row r="18" ht="12.75">
      <c r="C18" s="89"/>
    </row>
    <row r="19" ht="12.75">
      <c r="C19" s="8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rtorres</dc:creator>
  <cp:keywords/>
  <dc:description/>
  <cp:lastModifiedBy>Laura Nayeli Pacheco Casillas</cp:lastModifiedBy>
  <cp:lastPrinted>2015-02-17T18:57:08Z</cp:lastPrinted>
  <dcterms:created xsi:type="dcterms:W3CDTF">2005-10-20T18:03:46Z</dcterms:created>
  <dcterms:modified xsi:type="dcterms:W3CDTF">2019-01-15T17:41:22Z</dcterms:modified>
  <cp:category/>
  <cp:version/>
  <cp:contentType/>
  <cp:contentStatus/>
</cp:coreProperties>
</file>